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2"/>
  </bookViews>
  <sheets>
    <sheet name="1321-定额(追加)" sheetId="9" r:id="rId1"/>
    <sheet name="1321-变额" sheetId="10" r:id="rId2"/>
    <sheet name="1321-定额" sheetId="11" r:id="rId3"/>
  </sheets>
  <calcPr calcId="144525"/>
</workbook>
</file>

<file path=xl/sharedStrings.xml><?xml version="1.0" encoding="utf-8"?>
<sst xmlns="http://schemas.openxmlformats.org/spreadsheetml/2006/main" count="16">
  <si>
    <t>日期</t>
  </si>
  <si>
    <t>日经
指数</t>
  </si>
  <si>
    <t>当前
股价</t>
  </si>
  <si>
    <t>本次
份额</t>
  </si>
  <si>
    <t>累计
份额</t>
  </si>
  <si>
    <t>本次
成本</t>
  </si>
  <si>
    <t>平均
成本</t>
  </si>
  <si>
    <t>累计
成本</t>
  </si>
  <si>
    <t>累计
市值</t>
  </si>
  <si>
    <t>账面
收益</t>
  </si>
  <si>
    <t>账面
收益率</t>
  </si>
  <si>
    <t>卖出
份数</t>
  </si>
  <si>
    <t>卖出
金额</t>
  </si>
  <si>
    <t>小B
定存口袋</t>
  </si>
  <si>
    <t>追加</t>
  </si>
  <si>
    <t>清仓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</si>
</sst>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&quot;年&quot;m&quot;月&quot;d&quot;日&quot;;@"/>
    <numFmt numFmtId="178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177" fontId="2" fillId="2" borderId="1" xfId="39" applyNumberFormat="1" applyFont="1" applyFill="1" applyBorder="1" applyAlignment="1">
      <alignment horizontal="center" vertical="center"/>
    </xf>
    <xf numFmtId="176" fontId="2" fillId="2" borderId="1" xfId="12" applyNumberFormat="1" applyFont="1" applyFill="1" applyBorder="1" applyAlignment="1" applyProtection="1">
      <alignment horizontal="center" vertical="center" wrapText="1"/>
    </xf>
    <xf numFmtId="176" fontId="2" fillId="3" borderId="1" xfId="39" applyNumberFormat="1" applyFont="1" applyFill="1" applyBorder="1" applyAlignment="1">
      <alignment horizontal="center" vertical="center" wrapText="1"/>
    </xf>
    <xf numFmtId="0" fontId="2" fillId="3" borderId="1" xfId="39" applyFont="1" applyFill="1" applyBorder="1" applyAlignment="1">
      <alignment horizontal="center" vertical="center" wrapText="1"/>
    </xf>
    <xf numFmtId="0" fontId="2" fillId="2" borderId="1" xfId="39" applyFont="1" applyFill="1" applyBorder="1" applyAlignment="1">
      <alignment horizontal="center" vertical="center" wrapText="1"/>
    </xf>
    <xf numFmtId="176" fontId="2" fillId="2" borderId="1" xfId="39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3" fillId="3" borderId="1" xfId="39" applyNumberFormat="1" applyFont="1" applyFill="1" applyBorder="1" applyAlignment="1">
      <alignment horizontal="left" vertical="center"/>
    </xf>
    <xf numFmtId="0" fontId="3" fillId="3" borderId="1" xfId="39" applyFont="1" applyFill="1" applyBorder="1" applyAlignment="1">
      <alignment horizontal="left" vertical="center"/>
    </xf>
    <xf numFmtId="0" fontId="3" fillId="2" borderId="1" xfId="39" applyFont="1" applyFill="1" applyBorder="1" applyAlignment="1">
      <alignment horizontal="left" vertical="center"/>
    </xf>
    <xf numFmtId="3" fontId="3" fillId="2" borderId="1" xfId="39" applyNumberFormat="1" applyFont="1" applyFill="1" applyBorder="1" applyAlignment="1">
      <alignment horizontal="left" vertical="center"/>
    </xf>
    <xf numFmtId="176" fontId="3" fillId="2" borderId="1" xfId="39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9" fontId="2" fillId="2" borderId="1" xfId="39" applyNumberFormat="1" applyFont="1" applyFill="1" applyBorder="1" applyAlignment="1">
      <alignment horizontal="center" vertical="center" wrapText="1"/>
    </xf>
    <xf numFmtId="178" fontId="2" fillId="3" borderId="1" xfId="39" applyNumberFormat="1" applyFont="1" applyFill="1" applyBorder="1" applyAlignment="1">
      <alignment horizontal="center" vertical="center" wrapText="1"/>
    </xf>
    <xf numFmtId="178" fontId="2" fillId="2" borderId="1" xfId="39" applyNumberFormat="1" applyFont="1" applyFill="1" applyBorder="1" applyAlignment="1">
      <alignment horizontal="center" vertical="center" wrapText="1"/>
    </xf>
    <xf numFmtId="0" fontId="3" fillId="2" borderId="0" xfId="39" applyFont="1" applyFill="1" applyAlignment="1">
      <alignment horizontal="center" vertical="center"/>
    </xf>
    <xf numFmtId="9" fontId="3" fillId="2" borderId="1" xfId="39" applyNumberFormat="1" applyFont="1" applyFill="1" applyBorder="1" applyAlignment="1">
      <alignment horizontal="left" vertical="center"/>
    </xf>
    <xf numFmtId="178" fontId="3" fillId="3" borderId="1" xfId="39" applyNumberFormat="1" applyFont="1" applyFill="1" applyBorder="1" applyAlignment="1">
      <alignment horizontal="left" vertical="center"/>
    </xf>
    <xf numFmtId="178" fontId="3" fillId="2" borderId="1" xfId="39" applyNumberFormat="1" applyFont="1" applyFill="1" applyBorder="1" applyAlignment="1">
      <alignment horizontal="left" vertical="center"/>
    </xf>
    <xf numFmtId="178" fontId="3" fillId="2" borderId="0" xfId="39" applyNumberFormat="1" applyFont="1" applyFill="1" applyAlignment="1">
      <alignment horizontal="left" vertical="center"/>
    </xf>
    <xf numFmtId="0" fontId="3" fillId="2" borderId="0" xfId="39" applyFont="1" applyFill="1" applyAlignment="1">
      <alignment horizontal="left" vertical="center"/>
    </xf>
    <xf numFmtId="0" fontId="1" fillId="3" borderId="1" xfId="0" applyFont="1" applyFill="1" applyBorder="1">
      <alignment vertical="center"/>
    </xf>
    <xf numFmtId="9" fontId="3" fillId="4" borderId="1" xfId="39" applyNumberFormat="1" applyFont="1" applyFill="1" applyBorder="1" applyAlignment="1">
      <alignment horizontal="left" vertical="center"/>
    </xf>
    <xf numFmtId="0" fontId="2" fillId="2" borderId="0" xfId="39" applyFont="1" applyFill="1" applyBorder="1" applyAlignment="1">
      <alignment horizontal="center" vertical="center"/>
    </xf>
    <xf numFmtId="0" fontId="4" fillId="2" borderId="0" xfId="39" applyFont="1" applyFill="1" applyBorder="1" applyAlignment="1">
      <alignment horizontal="center" vertical="center"/>
    </xf>
    <xf numFmtId="0" fontId="2" fillId="2" borderId="0" xfId="39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/>
    </xf>
    <xf numFmtId="57" fontId="1" fillId="5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3" fontId="3" fillId="2" borderId="0" xfId="39" applyNumberFormat="1" applyFont="1" applyFill="1" applyAlignment="1">
      <alignment horizontal="left" vertical="center"/>
    </xf>
    <xf numFmtId="176" fontId="3" fillId="2" borderId="0" xfId="39" applyNumberFormat="1" applyFont="1" applyFill="1" applyAlignment="1">
      <alignment horizontal="left" vertical="center"/>
    </xf>
    <xf numFmtId="9" fontId="3" fillId="6" borderId="1" xfId="39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178" fontId="7" fillId="2" borderId="0" xfId="39" applyNumberFormat="1" applyFont="1" applyFill="1" applyAlignment="1">
      <alignment horizontal="left" vertical="center"/>
    </xf>
    <xf numFmtId="0" fontId="7" fillId="2" borderId="0" xfId="39" applyFont="1" applyFill="1" applyAlignment="1">
      <alignment horizontal="left" vertical="center"/>
    </xf>
    <xf numFmtId="9" fontId="8" fillId="2" borderId="1" xfId="39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6" borderId="1" xfId="39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7" fillId="2" borderId="0" xfId="39" applyNumberFormat="1" applyFont="1" applyFill="1" applyAlignment="1">
      <alignment horizontal="left" vertical="center"/>
    </xf>
    <xf numFmtId="176" fontId="7" fillId="2" borderId="0" xfId="39" applyNumberFormat="1" applyFont="1" applyFill="1" applyAlignment="1">
      <alignment horizontal="left" vertical="center"/>
    </xf>
    <xf numFmtId="57" fontId="5" fillId="2" borderId="0" xfId="0" applyNumberFormat="1" applyFont="1" applyFill="1" applyBorder="1" applyAlignment="1">
      <alignment horizontal="left" vertical="center"/>
    </xf>
    <xf numFmtId="0" fontId="8" fillId="2" borderId="1" xfId="39" applyFont="1" applyFill="1" applyBorder="1" applyAlignment="1">
      <alignment horizontal="left" vertical="center"/>
    </xf>
    <xf numFmtId="177" fontId="1" fillId="6" borderId="1" xfId="0" applyNumberFormat="1" applyFont="1" applyFill="1" applyBorder="1" applyAlignment="1">
      <alignment horizontal="left" vertical="center"/>
    </xf>
    <xf numFmtId="57" fontId="1" fillId="2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標準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11</xdr:col>
      <xdr:colOff>88900</xdr:colOff>
      <xdr:row>10</xdr:row>
      <xdr:rowOff>9525</xdr:rowOff>
    </xdr:from>
    <xdr:to>
      <xdr:col>12</xdr:col>
      <xdr:colOff>528320</xdr:colOff>
      <xdr:row>11</xdr:row>
      <xdr:rowOff>152400</xdr:rowOff>
    </xdr:to>
    <xdr:sp>
      <xdr:nvSpPr>
        <xdr:cNvPr id="22" name="线形标注 1(无边框) 21"/>
        <xdr:cNvSpPr/>
      </xdr:nvSpPr>
      <xdr:spPr>
        <a:xfrm>
          <a:off x="6042025" y="2364740"/>
          <a:ext cx="772795" cy="352425"/>
        </a:xfrm>
        <a:prstGeom prst="callout1">
          <a:avLst>
            <a:gd name="adj1" fmla="val 44784"/>
            <a:gd name="adj2" fmla="val 285"/>
            <a:gd name="adj3" fmla="val 83992"/>
            <a:gd name="adj4" fmla="val -1659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浮亏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-34%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！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触发单笔追加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3</xdr:col>
      <xdr:colOff>28575</xdr:colOff>
      <xdr:row>72</xdr:row>
      <xdr:rowOff>114300</xdr:rowOff>
    </xdr:from>
    <xdr:to>
      <xdr:col>5</xdr:col>
      <xdr:colOff>0</xdr:colOff>
      <xdr:row>73</xdr:row>
      <xdr:rowOff>180975</xdr:rowOff>
    </xdr:to>
    <xdr:sp>
      <xdr:nvSpPr>
        <xdr:cNvPr id="28" name="线形标注 1(无边框) 27"/>
        <xdr:cNvSpPr/>
      </xdr:nvSpPr>
      <xdr:spPr>
        <a:xfrm>
          <a:off x="1857375" y="15461615"/>
          <a:ext cx="600075" cy="276225"/>
        </a:xfrm>
        <a:prstGeom prst="callout1">
          <a:avLst>
            <a:gd name="adj1" fmla="val 1609"/>
            <a:gd name="adj2" fmla="val 46349"/>
            <a:gd name="adj3" fmla="val -84137"/>
            <a:gd name="adj4" fmla="val 304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超越中间点位，</a:t>
          </a:r>
          <a:r>
            <a:rPr lang="zh-CN" altLang="en-US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暂停定投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</xdr:txBody>
    </xdr:sp>
    <xdr:clientData/>
  </xdr:twoCellAnchor>
  <xdr:twoCellAnchor>
    <xdr:from>
      <xdr:col>11</xdr:col>
      <xdr:colOff>88900</xdr:colOff>
      <xdr:row>12</xdr:row>
      <xdr:rowOff>66040</xdr:rowOff>
    </xdr:from>
    <xdr:to>
      <xdr:col>12</xdr:col>
      <xdr:colOff>586740</xdr:colOff>
      <xdr:row>13</xdr:row>
      <xdr:rowOff>66040</xdr:rowOff>
    </xdr:to>
    <xdr:sp>
      <xdr:nvSpPr>
        <xdr:cNvPr id="29" name="线形标注 1(无边框) 28"/>
        <xdr:cNvSpPr/>
      </xdr:nvSpPr>
      <xdr:spPr>
        <a:xfrm>
          <a:off x="6042025" y="2840355"/>
          <a:ext cx="831215" cy="209550"/>
        </a:xfrm>
        <a:prstGeom prst="callout1">
          <a:avLst>
            <a:gd name="adj1" fmla="val 44784"/>
            <a:gd name="adj2" fmla="val 285"/>
            <a:gd name="adj3" fmla="val 22156"/>
            <a:gd name="adj4" fmla="val -1659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浮亏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拉至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-20%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11</xdr:col>
      <xdr:colOff>34925</xdr:colOff>
      <xdr:row>5</xdr:row>
      <xdr:rowOff>149225</xdr:rowOff>
    </xdr:from>
    <xdr:to>
      <xdr:col>12</xdr:col>
      <xdr:colOff>474345</xdr:colOff>
      <xdr:row>6</xdr:row>
      <xdr:rowOff>187325</xdr:rowOff>
    </xdr:to>
    <xdr:sp>
      <xdr:nvSpPr>
        <xdr:cNvPr id="25" name="线形标注 1(无边框) 24"/>
        <xdr:cNvSpPr/>
      </xdr:nvSpPr>
      <xdr:spPr>
        <a:xfrm>
          <a:off x="5988050" y="1456690"/>
          <a:ext cx="772795" cy="247650"/>
        </a:xfrm>
        <a:prstGeom prst="callout1">
          <a:avLst>
            <a:gd name="adj1" fmla="val 44784"/>
            <a:gd name="adj2" fmla="val 285"/>
            <a:gd name="adj3" fmla="val 83992"/>
            <a:gd name="adj4" fmla="val -1659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雷曼兄弟倒闭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9</xdr:col>
      <xdr:colOff>387350</xdr:colOff>
      <xdr:row>72</xdr:row>
      <xdr:rowOff>101600</xdr:rowOff>
    </xdr:from>
    <xdr:to>
      <xdr:col>10</xdr:col>
      <xdr:colOff>415925</xdr:colOff>
      <xdr:row>73</xdr:row>
      <xdr:rowOff>168275</xdr:rowOff>
    </xdr:to>
    <xdr:sp>
      <xdr:nvSpPr>
        <xdr:cNvPr id="30" name="线形标注 1(无边框) 29"/>
        <xdr:cNvSpPr/>
      </xdr:nvSpPr>
      <xdr:spPr>
        <a:xfrm>
          <a:off x="5273675" y="15448915"/>
          <a:ext cx="666750" cy="276225"/>
        </a:xfrm>
        <a:prstGeom prst="callout1">
          <a:avLst>
            <a:gd name="adj1" fmla="val -5287"/>
            <a:gd name="adj2" fmla="val 50285"/>
            <a:gd name="adj3" fmla="val -39310"/>
            <a:gd name="adj4" fmla="val 588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到达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60%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止盈点，获利了结！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11</xdr:col>
      <xdr:colOff>120650</xdr:colOff>
      <xdr:row>58</xdr:row>
      <xdr:rowOff>82550</xdr:rowOff>
    </xdr:from>
    <xdr:to>
      <xdr:col>12</xdr:col>
      <xdr:colOff>560070</xdr:colOff>
      <xdr:row>59</xdr:row>
      <xdr:rowOff>120650</xdr:rowOff>
    </xdr:to>
    <xdr:sp>
      <xdr:nvSpPr>
        <xdr:cNvPr id="31" name="线形标注 1(无边框) 30"/>
        <xdr:cNvSpPr/>
      </xdr:nvSpPr>
      <xdr:spPr>
        <a:xfrm>
          <a:off x="6073775" y="12496165"/>
          <a:ext cx="772795" cy="247650"/>
        </a:xfrm>
        <a:prstGeom prst="callout1">
          <a:avLst>
            <a:gd name="adj1" fmla="val 44784"/>
            <a:gd name="adj2" fmla="val 285"/>
            <a:gd name="adj3" fmla="val -512"/>
            <a:gd name="adj4" fmla="val -301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安倍政权上台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12</xdr:col>
      <xdr:colOff>587375</xdr:colOff>
      <xdr:row>72</xdr:row>
      <xdr:rowOff>123825</xdr:rowOff>
    </xdr:from>
    <xdr:to>
      <xdr:col>13</xdr:col>
      <xdr:colOff>577850</xdr:colOff>
      <xdr:row>73</xdr:row>
      <xdr:rowOff>190500</xdr:rowOff>
    </xdr:to>
    <xdr:sp>
      <xdr:nvSpPr>
        <xdr:cNvPr id="32" name="线形标注 1(无边框) 31"/>
        <xdr:cNvSpPr/>
      </xdr:nvSpPr>
      <xdr:spPr>
        <a:xfrm>
          <a:off x="6873875" y="15471140"/>
          <a:ext cx="666750" cy="276225"/>
        </a:xfrm>
        <a:prstGeom prst="callout1">
          <a:avLst>
            <a:gd name="adj1" fmla="val -5287"/>
            <a:gd name="adj2" fmla="val 50285"/>
            <a:gd name="adj3" fmla="val -70344"/>
            <a:gd name="adj4" fmla="val 445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始终弹药充足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11</xdr:col>
      <xdr:colOff>47625</xdr:colOff>
      <xdr:row>8</xdr:row>
      <xdr:rowOff>171450</xdr:rowOff>
    </xdr:from>
    <xdr:to>
      <xdr:col>13</xdr:col>
      <xdr:colOff>314325</xdr:colOff>
      <xdr:row>10</xdr:row>
      <xdr:rowOff>57150</xdr:rowOff>
    </xdr:to>
    <xdr:sp>
      <xdr:nvSpPr>
        <xdr:cNvPr id="21" name="线形标注 1(无边框) 20"/>
        <xdr:cNvSpPr/>
      </xdr:nvSpPr>
      <xdr:spPr>
        <a:xfrm>
          <a:off x="6038850" y="2174240"/>
          <a:ext cx="1276350" cy="323850"/>
        </a:xfrm>
        <a:prstGeom prst="callout1">
          <a:avLst>
            <a:gd name="adj1" fmla="val 44784"/>
            <a:gd name="adj2" fmla="val 285"/>
            <a:gd name="adj3" fmla="val -13725"/>
            <a:gd name="adj4" fmla="val -137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最大浮亏未超过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-30%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始终没有机会追投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82550</xdr:colOff>
      <xdr:row>8</xdr:row>
      <xdr:rowOff>165100</xdr:rowOff>
    </xdr:from>
    <xdr:to>
      <xdr:col>0</xdr:col>
      <xdr:colOff>749300</xdr:colOff>
      <xdr:row>10</xdr:row>
      <xdr:rowOff>3175</xdr:rowOff>
    </xdr:to>
    <xdr:sp>
      <xdr:nvSpPr>
        <xdr:cNvPr id="22" name="线形标注 1(无边框) 21"/>
        <xdr:cNvSpPr/>
      </xdr:nvSpPr>
      <xdr:spPr>
        <a:xfrm>
          <a:off x="82550" y="2167890"/>
          <a:ext cx="666750" cy="276225"/>
        </a:xfrm>
        <a:prstGeom prst="callout1">
          <a:avLst>
            <a:gd name="adj1" fmla="val 30114"/>
            <a:gd name="adj2" fmla="val 98857"/>
            <a:gd name="adj3" fmla="val 4137"/>
            <a:gd name="adj4" fmla="val 1231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+2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倍定投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(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价值</a:t>
          </a:r>
          <a:r>
            <a:rPr lang="zh-CN" altLang="en-US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点位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)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44450</xdr:colOff>
      <xdr:row>11</xdr:row>
      <xdr:rowOff>165100</xdr:rowOff>
    </xdr:from>
    <xdr:to>
      <xdr:col>0</xdr:col>
      <xdr:colOff>711200</xdr:colOff>
      <xdr:row>13</xdr:row>
      <xdr:rowOff>3175</xdr:rowOff>
    </xdr:to>
    <xdr:sp>
      <xdr:nvSpPr>
        <xdr:cNvPr id="23" name="线形标注 1(无边框) 22"/>
        <xdr:cNvSpPr/>
      </xdr:nvSpPr>
      <xdr:spPr>
        <a:xfrm>
          <a:off x="44450" y="2825115"/>
          <a:ext cx="666750" cy="276225"/>
        </a:xfrm>
        <a:prstGeom prst="callout1">
          <a:avLst>
            <a:gd name="adj1" fmla="val 30114"/>
            <a:gd name="adj2" fmla="val 98857"/>
            <a:gd name="adj3" fmla="val 4137"/>
            <a:gd name="adj4" fmla="val 1231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+4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倍定投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(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贪婪</a:t>
          </a:r>
          <a:r>
            <a:rPr lang="zh-CN" altLang="en-US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点位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)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0</xdr:col>
      <xdr:colOff>63500</xdr:colOff>
      <xdr:row>67</xdr:row>
      <xdr:rowOff>41275</xdr:rowOff>
    </xdr:from>
    <xdr:to>
      <xdr:col>0</xdr:col>
      <xdr:colOff>663575</xdr:colOff>
      <xdr:row>68</xdr:row>
      <xdr:rowOff>155575</xdr:rowOff>
    </xdr:to>
    <xdr:sp>
      <xdr:nvSpPr>
        <xdr:cNvPr id="25" name="线形标注 1(无边框) 24"/>
        <xdr:cNvSpPr/>
      </xdr:nvSpPr>
      <xdr:spPr>
        <a:xfrm>
          <a:off x="63500" y="14969490"/>
          <a:ext cx="600075" cy="333375"/>
        </a:xfrm>
        <a:prstGeom prst="callout1">
          <a:avLst>
            <a:gd name="adj1" fmla="val 98160"/>
            <a:gd name="adj2" fmla="val 100317"/>
            <a:gd name="adj3" fmla="val 134476"/>
            <a:gd name="adj4" fmla="val 1273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暂停定投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en-US" altLang="zh-CN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(</a:t>
          </a:r>
          <a:r>
            <a:rPr lang="zh-CN" altLang="en-US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中间点位</a:t>
          </a:r>
          <a:r>
            <a:rPr lang="en-US" altLang="zh-CN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)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</xdr:txBody>
    </xdr:sp>
    <xdr:clientData/>
  </xdr:twoCellAnchor>
  <xdr:twoCellAnchor>
    <xdr:from>
      <xdr:col>4</xdr:col>
      <xdr:colOff>257175</xdr:colOff>
      <xdr:row>71</xdr:row>
      <xdr:rowOff>117475</xdr:rowOff>
    </xdr:from>
    <xdr:to>
      <xdr:col>5</xdr:col>
      <xdr:colOff>66675</xdr:colOff>
      <xdr:row>72</xdr:row>
      <xdr:rowOff>174625</xdr:rowOff>
    </xdr:to>
    <xdr:sp>
      <xdr:nvSpPr>
        <xdr:cNvPr id="24" name="线形标注 1(无边框) 23"/>
        <xdr:cNvSpPr/>
      </xdr:nvSpPr>
      <xdr:spPr>
        <a:xfrm>
          <a:off x="2400300" y="15921990"/>
          <a:ext cx="142875" cy="276225"/>
        </a:xfrm>
        <a:prstGeom prst="callout1">
          <a:avLst>
            <a:gd name="adj1" fmla="val -5287"/>
            <a:gd name="adj2" fmla="val 17428"/>
            <a:gd name="adj3" fmla="val -70344"/>
            <a:gd name="adj4" fmla="val 17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获得份额更多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9</xdr:col>
      <xdr:colOff>190500</xdr:colOff>
      <xdr:row>70</xdr:row>
      <xdr:rowOff>171450</xdr:rowOff>
    </xdr:from>
    <xdr:to>
      <xdr:col>10</xdr:col>
      <xdr:colOff>219075</xdr:colOff>
      <xdr:row>72</xdr:row>
      <xdr:rowOff>167640</xdr:rowOff>
    </xdr:to>
    <xdr:grpSp>
      <xdr:nvGrpSpPr>
        <xdr:cNvPr id="26" name="组合 25"/>
        <xdr:cNvGrpSpPr/>
      </xdr:nvGrpSpPr>
      <xdr:grpSpPr>
        <a:xfrm>
          <a:off x="5019675" y="15756890"/>
          <a:ext cx="666750" cy="434340"/>
          <a:chOff x="7835" y="3020"/>
          <a:chExt cx="1050" cy="684"/>
        </a:xfrm>
      </xdr:grpSpPr>
      <xdr:sp>
        <xdr:nvSpPr>
          <xdr:cNvPr id="27" name="线形标注 1(无边框) 26"/>
          <xdr:cNvSpPr/>
        </xdr:nvSpPr>
        <xdr:spPr>
          <a:xfrm>
            <a:off x="7835" y="3270"/>
            <a:ext cx="1050" cy="435"/>
          </a:xfrm>
          <a:prstGeom prst="callout1">
            <a:avLst>
              <a:gd name="adj1" fmla="val -5287"/>
              <a:gd name="adj2" fmla="val 50285"/>
              <a:gd name="adj3" fmla="val -60000"/>
              <a:gd name="adj4" fmla="val 86000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 anchorCtr="0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 b="1">
                <a:solidFill>
                  <a:srgbClr val="0070C0"/>
                </a:solidFill>
                <a:latin typeface="微软雅黑" panose="020B0503020204020204" charset="-122"/>
                <a:ea typeface="微软雅黑" panose="020B0503020204020204" charset="-122"/>
              </a:rPr>
              <a:t>获得收益更高</a:t>
            </a:r>
            <a:endPara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cxnSp>
        <xdr:nvCxnSpPr>
          <xdr:cNvPr id="28" name="直接连接符 27"/>
          <xdr:cNvCxnSpPr/>
        </xdr:nvCxnSpPr>
        <xdr:spPr>
          <a:xfrm>
            <a:off x="8060" y="3020"/>
            <a:ext cx="300" cy="225"/>
          </a:xfrm>
          <a:prstGeom prst="line">
            <a:avLst/>
          </a:prstGeom>
          <a:ln w="127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542925</xdr:colOff>
      <xdr:row>86</xdr:row>
      <xdr:rowOff>15875</xdr:rowOff>
    </xdr:from>
    <xdr:to>
      <xdr:col>2</xdr:col>
      <xdr:colOff>257175</xdr:colOff>
      <xdr:row>87</xdr:row>
      <xdr:rowOff>82550</xdr:rowOff>
    </xdr:to>
    <xdr:sp>
      <xdr:nvSpPr>
        <xdr:cNvPr id="30" name="线形标注 1(无边框) 29"/>
        <xdr:cNvSpPr/>
      </xdr:nvSpPr>
      <xdr:spPr>
        <a:xfrm>
          <a:off x="542925" y="18296890"/>
          <a:ext cx="1000125" cy="276225"/>
        </a:xfrm>
        <a:prstGeom prst="callout1">
          <a:avLst>
            <a:gd name="adj1" fmla="val -5287"/>
            <a:gd name="adj2" fmla="val 17428"/>
            <a:gd name="adj3" fmla="val -101379"/>
            <a:gd name="adj4" fmla="val 93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晚离场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14</a:t>
          </a:r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个月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11</xdr:col>
      <xdr:colOff>69850</xdr:colOff>
      <xdr:row>10</xdr:row>
      <xdr:rowOff>76200</xdr:rowOff>
    </xdr:from>
    <xdr:to>
      <xdr:col>12</xdr:col>
      <xdr:colOff>509270</xdr:colOff>
      <xdr:row>11</xdr:row>
      <xdr:rowOff>208915</xdr:rowOff>
    </xdr:to>
    <xdr:sp>
      <xdr:nvSpPr>
        <xdr:cNvPr id="33" name="线形标注 1(无边框) 32"/>
        <xdr:cNvSpPr/>
      </xdr:nvSpPr>
      <xdr:spPr>
        <a:xfrm>
          <a:off x="5927725" y="2431415"/>
          <a:ext cx="772795" cy="342265"/>
        </a:xfrm>
        <a:prstGeom prst="callout1">
          <a:avLst>
            <a:gd name="adj1" fmla="val 44784"/>
            <a:gd name="adj2" fmla="val 285"/>
            <a:gd name="adj3" fmla="val 120858"/>
            <a:gd name="adj4" fmla="val -1659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浮亏超过</a:t>
          </a:r>
          <a:r>
            <a:rPr lang="en-US" altLang="zh-CN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30%</a:t>
          </a:r>
          <a:endParaRPr lang="en-US" altLang="zh-CN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也不单笔追加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3</xdr:col>
      <xdr:colOff>66675</xdr:colOff>
      <xdr:row>86</xdr:row>
      <xdr:rowOff>15875</xdr:rowOff>
    </xdr:from>
    <xdr:to>
      <xdr:col>5</xdr:col>
      <xdr:colOff>438150</xdr:colOff>
      <xdr:row>87</xdr:row>
      <xdr:rowOff>82550</xdr:rowOff>
    </xdr:to>
    <xdr:sp>
      <xdr:nvSpPr>
        <xdr:cNvPr id="34" name="线形标注 1(无边框) 33"/>
        <xdr:cNvSpPr/>
      </xdr:nvSpPr>
      <xdr:spPr>
        <a:xfrm>
          <a:off x="1876425" y="18296890"/>
          <a:ext cx="1000125" cy="276225"/>
        </a:xfrm>
        <a:prstGeom prst="callout1">
          <a:avLst>
            <a:gd name="adj1" fmla="val -5287"/>
            <a:gd name="adj2" fmla="val 17428"/>
            <a:gd name="adj3" fmla="val -101379"/>
            <a:gd name="adj4" fmla="val 93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solidFill>
                <a:srgbClr val="0070C0"/>
              </a:solidFill>
              <a:latin typeface="微软雅黑" panose="020B0503020204020204" charset="-122"/>
              <a:ea typeface="微软雅黑" panose="020B0503020204020204" charset="-122"/>
            </a:rPr>
            <a:t>始终坚持定额定投</a:t>
          </a:r>
          <a:endParaRPr lang="zh-CN" altLang="en-US" sz="1100" b="1">
            <a:solidFill>
              <a:srgbClr val="0070C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Y77"/>
  <sheetViews>
    <sheetView workbookViewId="0">
      <pane ySplit="1" topLeftCell="A2" activePane="bottomLeft" state="frozen"/>
      <selection/>
      <selection pane="bottomLeft" activeCell="A73" sqref="$A73:$XFD73"/>
    </sheetView>
  </sheetViews>
  <sheetFormatPr defaultColWidth="9" defaultRowHeight="16.5"/>
  <cols>
    <col min="1" max="1" width="10.25" style="3" customWidth="1"/>
    <col min="2" max="3" width="6.875" style="3" customWidth="1"/>
    <col min="4" max="4" width="3.875" style="3" customWidth="1"/>
    <col min="5" max="5" width="4.375" style="3" customWidth="1"/>
    <col min="6" max="6" width="7.75" style="3" customWidth="1"/>
    <col min="7" max="7" width="6.875" style="3" customWidth="1"/>
    <col min="8" max="8" width="8.375" style="3" customWidth="1"/>
    <col min="9" max="9" width="8.875" style="3" customWidth="1"/>
    <col min="10" max="10" width="8.375" style="3" customWidth="1"/>
    <col min="11" max="11" width="5.625" style="3" customWidth="1"/>
    <col min="12" max="12" width="4.375" style="3" customWidth="1"/>
    <col min="13" max="14" width="8.875" style="3" customWidth="1"/>
    <col min="15" max="15" width="9.875" style="3"/>
    <col min="16" max="16384" width="9" style="3"/>
  </cols>
  <sheetData>
    <row r="1" s="1" customFormat="1" ht="36.95" customHeight="1" spans="1:16379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9" t="s">
        <v>8</v>
      </c>
      <c r="J1" s="9" t="s">
        <v>9</v>
      </c>
      <c r="K1" s="18" t="s">
        <v>10</v>
      </c>
      <c r="L1" s="19" t="s">
        <v>11</v>
      </c>
      <c r="M1" s="20" t="s">
        <v>12</v>
      </c>
      <c r="N1" s="8" t="s">
        <v>13</v>
      </c>
      <c r="O1" s="21"/>
      <c r="P1" s="21"/>
      <c r="Q1" s="29"/>
      <c r="R1" s="30"/>
      <c r="S1" s="31"/>
      <c r="T1" s="2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</row>
    <row r="2" s="2" customFormat="1" spans="1:16379">
      <c r="A2" s="10">
        <v>39539</v>
      </c>
      <c r="B2" s="11">
        <v>12539.8</v>
      </c>
      <c r="C2" s="12">
        <v>12830</v>
      </c>
      <c r="D2" s="13">
        <v>3</v>
      </c>
      <c r="E2" s="14">
        <f>D2</f>
        <v>3</v>
      </c>
      <c r="F2" s="15">
        <f t="shared" ref="F2:F14" si="0">C2*D2</f>
        <v>38490</v>
      </c>
      <c r="G2" s="16">
        <f t="shared" ref="G2:G14" si="1">H2/E2</f>
        <v>12830</v>
      </c>
      <c r="H2" s="14">
        <f>F2</f>
        <v>38490</v>
      </c>
      <c r="I2" s="16">
        <f t="shared" ref="I2:I14" si="2">E2*C2</f>
        <v>38490</v>
      </c>
      <c r="J2" s="14">
        <f t="shared" ref="J2:J14" si="3">I2-H2</f>
        <v>0</v>
      </c>
      <c r="K2" s="22">
        <f t="shared" ref="K2:K14" si="4">J2/H2</f>
        <v>0</v>
      </c>
      <c r="L2" s="23"/>
      <c r="M2" s="24">
        <f t="shared" ref="M2:M13" si="5">L2*C2</f>
        <v>0</v>
      </c>
      <c r="N2" s="24">
        <f>1000000+50000-F2</f>
        <v>1011510</v>
      </c>
      <c r="O2" s="2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</row>
    <row r="3" s="2" customFormat="1" spans="1:16379">
      <c r="A3" s="10">
        <v>39569</v>
      </c>
      <c r="B3" s="11">
        <v>13802.59</v>
      </c>
      <c r="C3" s="12">
        <v>14120</v>
      </c>
      <c r="D3" s="13">
        <v>3</v>
      </c>
      <c r="E3" s="14">
        <f t="shared" ref="E3:E14" si="6">E2+D3-L3</f>
        <v>6</v>
      </c>
      <c r="F3" s="15">
        <f t="shared" si="0"/>
        <v>42360</v>
      </c>
      <c r="G3" s="16">
        <f t="shared" si="1"/>
        <v>13475</v>
      </c>
      <c r="H3" s="14">
        <f t="shared" ref="H3:H14" si="7">H2+F3-M3</f>
        <v>80850</v>
      </c>
      <c r="I3" s="16">
        <f t="shared" si="2"/>
        <v>84720</v>
      </c>
      <c r="J3" s="14">
        <f t="shared" si="3"/>
        <v>3870</v>
      </c>
      <c r="K3" s="22">
        <f t="shared" si="4"/>
        <v>0.0478664192949907</v>
      </c>
      <c r="L3" s="23"/>
      <c r="M3" s="24">
        <f t="shared" si="5"/>
        <v>0</v>
      </c>
      <c r="N3" s="24">
        <f>N2+50000-F3</f>
        <v>1019150</v>
      </c>
      <c r="O3" s="25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</row>
    <row r="4" spans="1:14">
      <c r="A4" s="10">
        <v>39600</v>
      </c>
      <c r="B4" s="11">
        <v>14342.96</v>
      </c>
      <c r="C4" s="17">
        <v>14670</v>
      </c>
      <c r="D4" s="13">
        <v>3</v>
      </c>
      <c r="E4" s="14">
        <f t="shared" si="6"/>
        <v>9</v>
      </c>
      <c r="F4" s="15">
        <f t="shared" si="0"/>
        <v>44010</v>
      </c>
      <c r="G4" s="16">
        <f t="shared" si="1"/>
        <v>13873.3333333333</v>
      </c>
      <c r="H4" s="14">
        <f t="shared" si="7"/>
        <v>124860</v>
      </c>
      <c r="I4" s="16">
        <f t="shared" si="2"/>
        <v>132030</v>
      </c>
      <c r="J4" s="14">
        <f t="shared" si="3"/>
        <v>7170</v>
      </c>
      <c r="K4" s="22">
        <f t="shared" si="4"/>
        <v>0.057424315233061</v>
      </c>
      <c r="L4" s="27"/>
      <c r="M4" s="24">
        <f t="shared" si="5"/>
        <v>0</v>
      </c>
      <c r="N4" s="24">
        <f t="shared" ref="N4:N35" si="8">N3+50000-F4</f>
        <v>1025140</v>
      </c>
    </row>
    <row r="5" spans="1:14">
      <c r="A5" s="10">
        <v>39630</v>
      </c>
      <c r="B5" s="11">
        <v>13514.86</v>
      </c>
      <c r="C5" s="17">
        <v>13800</v>
      </c>
      <c r="D5" s="13">
        <v>3</v>
      </c>
      <c r="E5" s="14">
        <f t="shared" si="6"/>
        <v>12</v>
      </c>
      <c r="F5" s="15">
        <f t="shared" si="0"/>
        <v>41400</v>
      </c>
      <c r="G5" s="16">
        <f t="shared" si="1"/>
        <v>13855</v>
      </c>
      <c r="H5" s="14">
        <f t="shared" si="7"/>
        <v>166260</v>
      </c>
      <c r="I5" s="16">
        <f t="shared" si="2"/>
        <v>165600</v>
      </c>
      <c r="J5" s="14">
        <f t="shared" si="3"/>
        <v>-660</v>
      </c>
      <c r="K5" s="22">
        <f t="shared" si="4"/>
        <v>-0.00396968603392277</v>
      </c>
      <c r="L5" s="27"/>
      <c r="M5" s="24">
        <f t="shared" si="5"/>
        <v>0</v>
      </c>
      <c r="N5" s="24">
        <f t="shared" si="8"/>
        <v>1033740</v>
      </c>
    </row>
    <row r="6" spans="1:14">
      <c r="A6" s="10">
        <v>39661</v>
      </c>
      <c r="B6" s="11">
        <v>13276.57</v>
      </c>
      <c r="C6" s="17">
        <v>13360</v>
      </c>
      <c r="D6" s="13">
        <v>3</v>
      </c>
      <c r="E6" s="14">
        <f t="shared" si="6"/>
        <v>15</v>
      </c>
      <c r="F6" s="15">
        <f>C6*D6</f>
        <v>40080</v>
      </c>
      <c r="G6" s="16">
        <f t="shared" si="1"/>
        <v>13756</v>
      </c>
      <c r="H6" s="14">
        <f t="shared" si="7"/>
        <v>206340</v>
      </c>
      <c r="I6" s="16">
        <f t="shared" si="2"/>
        <v>200400</v>
      </c>
      <c r="J6" s="14">
        <f t="shared" si="3"/>
        <v>-5940</v>
      </c>
      <c r="K6" s="22">
        <f t="shared" si="4"/>
        <v>-0.0287874382087816</v>
      </c>
      <c r="L6" s="27"/>
      <c r="M6" s="24">
        <f t="shared" si="5"/>
        <v>0</v>
      </c>
      <c r="N6" s="24">
        <f>N5+50000-F6</f>
        <v>1043660</v>
      </c>
    </row>
    <row r="7" spans="1:14">
      <c r="A7" s="10">
        <v>39692</v>
      </c>
      <c r="B7" s="11">
        <v>12936.81</v>
      </c>
      <c r="C7" s="17">
        <v>13010</v>
      </c>
      <c r="D7" s="13">
        <v>3</v>
      </c>
      <c r="E7" s="14">
        <f t="shared" si="6"/>
        <v>18</v>
      </c>
      <c r="F7" s="15">
        <f t="shared" si="0"/>
        <v>39030</v>
      </c>
      <c r="G7" s="16">
        <f t="shared" si="1"/>
        <v>13631.6666666667</v>
      </c>
      <c r="H7" s="14">
        <f t="shared" si="7"/>
        <v>245370</v>
      </c>
      <c r="I7" s="16">
        <f t="shared" si="2"/>
        <v>234180</v>
      </c>
      <c r="J7" s="14">
        <f t="shared" si="3"/>
        <v>-11190</v>
      </c>
      <c r="K7" s="22">
        <f t="shared" si="4"/>
        <v>-0.0456045971390145</v>
      </c>
      <c r="L7" s="27"/>
      <c r="M7" s="24">
        <f t="shared" si="5"/>
        <v>0</v>
      </c>
      <c r="N7" s="24">
        <f t="shared" si="8"/>
        <v>1054630</v>
      </c>
    </row>
    <row r="8" spans="1:14">
      <c r="A8" s="10">
        <v>39722</v>
      </c>
      <c r="B8" s="11">
        <v>11396.61</v>
      </c>
      <c r="C8" s="17">
        <v>11660</v>
      </c>
      <c r="D8" s="13">
        <v>3</v>
      </c>
      <c r="E8" s="14">
        <f t="shared" si="6"/>
        <v>21</v>
      </c>
      <c r="F8" s="15">
        <f t="shared" si="0"/>
        <v>34980</v>
      </c>
      <c r="G8" s="16">
        <f t="shared" si="1"/>
        <v>13350</v>
      </c>
      <c r="H8" s="14">
        <f t="shared" si="7"/>
        <v>280350</v>
      </c>
      <c r="I8" s="16">
        <f t="shared" si="2"/>
        <v>244860</v>
      </c>
      <c r="J8" s="14">
        <f t="shared" si="3"/>
        <v>-35490</v>
      </c>
      <c r="K8" s="22">
        <f t="shared" si="4"/>
        <v>-0.126591760299625</v>
      </c>
      <c r="L8" s="27"/>
      <c r="M8" s="24">
        <f t="shared" si="5"/>
        <v>0</v>
      </c>
      <c r="N8" s="24">
        <f t="shared" si="8"/>
        <v>1069650</v>
      </c>
    </row>
    <row r="9" spans="1:14">
      <c r="A9" s="10">
        <v>39753</v>
      </c>
      <c r="B9" s="11">
        <v>8702.77</v>
      </c>
      <c r="C9" s="17">
        <v>9100</v>
      </c>
      <c r="D9" s="13">
        <v>3</v>
      </c>
      <c r="E9" s="14">
        <f t="shared" si="6"/>
        <v>24</v>
      </c>
      <c r="F9" s="15">
        <f t="shared" si="0"/>
        <v>27300</v>
      </c>
      <c r="G9" s="16">
        <f t="shared" si="1"/>
        <v>12818.75</v>
      </c>
      <c r="H9" s="14">
        <f t="shared" si="7"/>
        <v>307650</v>
      </c>
      <c r="I9" s="16">
        <f t="shared" si="2"/>
        <v>218400</v>
      </c>
      <c r="J9" s="14">
        <f t="shared" si="3"/>
        <v>-89250</v>
      </c>
      <c r="K9" s="22">
        <f t="shared" si="4"/>
        <v>-0.290102389078498</v>
      </c>
      <c r="L9" s="27"/>
      <c r="M9" s="24">
        <f t="shared" si="5"/>
        <v>0</v>
      </c>
      <c r="N9" s="24">
        <f t="shared" si="8"/>
        <v>1092350</v>
      </c>
    </row>
    <row r="10" spans="1:14">
      <c r="A10" s="10">
        <v>39783</v>
      </c>
      <c r="B10" s="11">
        <v>8464.36</v>
      </c>
      <c r="C10" s="17">
        <v>8580</v>
      </c>
      <c r="D10" s="13">
        <v>3</v>
      </c>
      <c r="E10" s="14">
        <f t="shared" si="6"/>
        <v>27</v>
      </c>
      <c r="F10" s="15">
        <f t="shared" si="0"/>
        <v>25740</v>
      </c>
      <c r="G10" s="16">
        <f t="shared" si="1"/>
        <v>12347.7777777778</v>
      </c>
      <c r="H10" s="14">
        <f t="shared" si="7"/>
        <v>333390</v>
      </c>
      <c r="I10" s="16">
        <f t="shared" si="2"/>
        <v>231660</v>
      </c>
      <c r="J10" s="14">
        <f t="shared" si="3"/>
        <v>-101730</v>
      </c>
      <c r="K10" s="22">
        <f t="shared" si="4"/>
        <v>-0.305138126518492</v>
      </c>
      <c r="L10" s="27"/>
      <c r="M10" s="24">
        <f t="shared" si="5"/>
        <v>0</v>
      </c>
      <c r="N10" s="24">
        <f t="shared" si="8"/>
        <v>1116610</v>
      </c>
    </row>
    <row r="11" spans="1:14">
      <c r="A11" s="10">
        <v>39814</v>
      </c>
      <c r="B11" s="11">
        <v>8991.21</v>
      </c>
      <c r="C11" s="17">
        <v>9320</v>
      </c>
      <c r="D11" s="13">
        <v>3</v>
      </c>
      <c r="E11" s="14">
        <f t="shared" si="6"/>
        <v>30</v>
      </c>
      <c r="F11" s="15">
        <f t="shared" si="0"/>
        <v>27960</v>
      </c>
      <c r="G11" s="16">
        <f t="shared" si="1"/>
        <v>12045</v>
      </c>
      <c r="H11" s="14">
        <f t="shared" si="7"/>
        <v>361350</v>
      </c>
      <c r="I11" s="16">
        <f t="shared" si="2"/>
        <v>279600</v>
      </c>
      <c r="J11" s="14">
        <f t="shared" si="3"/>
        <v>-81750</v>
      </c>
      <c r="K11" s="22">
        <f t="shared" si="4"/>
        <v>-0.22623495226235</v>
      </c>
      <c r="L11" s="27"/>
      <c r="M11" s="24">
        <f t="shared" si="5"/>
        <v>0</v>
      </c>
      <c r="N11" s="24">
        <f t="shared" si="8"/>
        <v>1138650</v>
      </c>
    </row>
    <row r="12" spans="1:14">
      <c r="A12" s="10">
        <v>39845</v>
      </c>
      <c r="B12" s="11">
        <v>7908.51</v>
      </c>
      <c r="C12" s="17">
        <v>7990</v>
      </c>
      <c r="D12" s="13">
        <v>0</v>
      </c>
      <c r="E12" s="14">
        <f t="shared" si="6"/>
        <v>30</v>
      </c>
      <c r="F12" s="15">
        <f t="shared" si="0"/>
        <v>0</v>
      </c>
      <c r="G12" s="16">
        <f t="shared" si="1"/>
        <v>12045</v>
      </c>
      <c r="H12" s="14">
        <f t="shared" si="7"/>
        <v>361350</v>
      </c>
      <c r="I12" s="16">
        <f t="shared" si="2"/>
        <v>239700</v>
      </c>
      <c r="J12" s="14">
        <f t="shared" si="3"/>
        <v>-121650</v>
      </c>
      <c r="K12" s="28">
        <f t="shared" si="4"/>
        <v>-0.336654213366542</v>
      </c>
      <c r="L12" s="27"/>
      <c r="M12" s="24">
        <f t="shared" si="5"/>
        <v>0</v>
      </c>
      <c r="N12" s="24">
        <f t="shared" si="8"/>
        <v>1188650</v>
      </c>
    </row>
    <row r="13" spans="1:14">
      <c r="A13" s="54" t="s">
        <v>14</v>
      </c>
      <c r="B13" s="11">
        <f>B12</f>
        <v>7908.51</v>
      </c>
      <c r="C13" s="17">
        <f>C12</f>
        <v>7990</v>
      </c>
      <c r="D13" s="13">
        <v>30</v>
      </c>
      <c r="E13" s="14">
        <f t="shared" si="6"/>
        <v>60</v>
      </c>
      <c r="F13" s="15">
        <f t="shared" si="0"/>
        <v>239700</v>
      </c>
      <c r="G13" s="16">
        <f t="shared" si="1"/>
        <v>10017.5</v>
      </c>
      <c r="H13" s="14">
        <f t="shared" si="7"/>
        <v>601050</v>
      </c>
      <c r="I13" s="16">
        <f t="shared" si="2"/>
        <v>479400</v>
      </c>
      <c r="J13" s="14">
        <f t="shared" si="3"/>
        <v>-121650</v>
      </c>
      <c r="K13" s="22">
        <f t="shared" si="4"/>
        <v>-0.20239580733716</v>
      </c>
      <c r="L13" s="27"/>
      <c r="M13" s="24"/>
      <c r="N13" s="24">
        <f t="shared" si="8"/>
        <v>998950</v>
      </c>
    </row>
    <row r="14" spans="1:14">
      <c r="A14" s="10">
        <v>39873</v>
      </c>
      <c r="B14" s="11">
        <v>7454.28</v>
      </c>
      <c r="C14" s="17">
        <v>7470</v>
      </c>
      <c r="D14" s="13">
        <v>3</v>
      </c>
      <c r="E14" s="14">
        <f t="shared" si="6"/>
        <v>63</v>
      </c>
      <c r="F14" s="15">
        <f t="shared" si="0"/>
        <v>22410</v>
      </c>
      <c r="G14" s="16">
        <f t="shared" si="1"/>
        <v>9896.19047619048</v>
      </c>
      <c r="H14" s="14">
        <f t="shared" si="7"/>
        <v>623460</v>
      </c>
      <c r="I14" s="16">
        <f t="shared" si="2"/>
        <v>470610</v>
      </c>
      <c r="J14" s="14">
        <f t="shared" si="3"/>
        <v>-152850</v>
      </c>
      <c r="K14" s="22">
        <f t="shared" si="4"/>
        <v>-0.245164084303724</v>
      </c>
      <c r="L14" s="27"/>
      <c r="M14" s="24">
        <f>L14*C14</f>
        <v>0</v>
      </c>
      <c r="N14" s="24">
        <f t="shared" si="8"/>
        <v>1026540</v>
      </c>
    </row>
    <row r="15" spans="1:14">
      <c r="A15" s="10">
        <v>39904</v>
      </c>
      <c r="B15" s="11">
        <v>8173.36</v>
      </c>
      <c r="C15" s="17">
        <v>8420</v>
      </c>
      <c r="D15" s="13">
        <v>3</v>
      </c>
      <c r="E15" s="14">
        <f t="shared" ref="E15:E46" si="9">E14+D15-L15</f>
        <v>66</v>
      </c>
      <c r="F15" s="15">
        <f t="shared" ref="F15:F46" si="10">C15*D15</f>
        <v>25260</v>
      </c>
      <c r="G15" s="16">
        <f t="shared" ref="G15:G46" si="11">H15/E15</f>
        <v>9829.09090909091</v>
      </c>
      <c r="H15" s="14">
        <f t="shared" ref="H15:H46" si="12">H14+F15-M15</f>
        <v>648720</v>
      </c>
      <c r="I15" s="16">
        <f t="shared" ref="I15:I46" si="13">E15*C15</f>
        <v>555720</v>
      </c>
      <c r="J15" s="14">
        <f t="shared" ref="J15:J46" si="14">I15-H15</f>
        <v>-93000</v>
      </c>
      <c r="K15" s="22">
        <f t="shared" ref="K15:K46" si="15">J15/H15</f>
        <v>-0.143359230484647</v>
      </c>
      <c r="L15" s="27"/>
      <c r="M15" s="24">
        <f>L15*C15</f>
        <v>0</v>
      </c>
      <c r="N15" s="24">
        <f t="shared" si="8"/>
        <v>1051280</v>
      </c>
    </row>
    <row r="16" spans="1:14">
      <c r="A16" s="10">
        <v>39934</v>
      </c>
      <c r="B16" s="11">
        <v>8848.84</v>
      </c>
      <c r="C16" s="17">
        <v>9090</v>
      </c>
      <c r="D16" s="13">
        <v>3</v>
      </c>
      <c r="E16" s="14">
        <f t="shared" si="9"/>
        <v>69</v>
      </c>
      <c r="F16" s="15">
        <f t="shared" si="10"/>
        <v>27270</v>
      </c>
      <c r="G16" s="16">
        <f t="shared" si="11"/>
        <v>9796.95652173913</v>
      </c>
      <c r="H16" s="14">
        <f t="shared" si="12"/>
        <v>675990</v>
      </c>
      <c r="I16" s="16">
        <f t="shared" si="13"/>
        <v>627210</v>
      </c>
      <c r="J16" s="14">
        <f t="shared" si="14"/>
        <v>-48780</v>
      </c>
      <c r="K16" s="22">
        <f t="shared" si="15"/>
        <v>-0.0721608307815204</v>
      </c>
      <c r="L16" s="27"/>
      <c r="M16" s="24">
        <f>L16*C16</f>
        <v>0</v>
      </c>
      <c r="N16" s="24">
        <f t="shared" si="8"/>
        <v>1074010</v>
      </c>
    </row>
    <row r="17" spans="1:14">
      <c r="A17" s="10">
        <v>39965</v>
      </c>
      <c r="B17" s="11">
        <v>9517.49</v>
      </c>
      <c r="C17" s="17">
        <v>9750</v>
      </c>
      <c r="D17" s="13">
        <v>3</v>
      </c>
      <c r="E17" s="14">
        <f t="shared" si="9"/>
        <v>72</v>
      </c>
      <c r="F17" s="15">
        <f t="shared" si="10"/>
        <v>29250</v>
      </c>
      <c r="G17" s="16">
        <f t="shared" si="11"/>
        <v>9795</v>
      </c>
      <c r="H17" s="14">
        <f t="shared" si="12"/>
        <v>705240</v>
      </c>
      <c r="I17" s="16">
        <f t="shared" si="13"/>
        <v>702000</v>
      </c>
      <c r="J17" s="14">
        <f t="shared" si="14"/>
        <v>-3240</v>
      </c>
      <c r="K17" s="22">
        <f t="shared" si="15"/>
        <v>-0.00459418070444104</v>
      </c>
      <c r="L17" s="27"/>
      <c r="M17" s="24">
        <f>L17*C17</f>
        <v>0</v>
      </c>
      <c r="N17" s="24">
        <f t="shared" si="8"/>
        <v>1094760</v>
      </c>
    </row>
    <row r="18" spans="1:14">
      <c r="A18" s="10">
        <v>39995</v>
      </c>
      <c r="B18" s="11">
        <v>9889.34</v>
      </c>
      <c r="C18" s="17">
        <v>10110</v>
      </c>
      <c r="D18" s="13">
        <v>3</v>
      </c>
      <c r="E18" s="14">
        <f t="shared" si="9"/>
        <v>75</v>
      </c>
      <c r="F18" s="15">
        <f t="shared" si="10"/>
        <v>30330</v>
      </c>
      <c r="G18" s="16">
        <f t="shared" si="11"/>
        <v>9807.6</v>
      </c>
      <c r="H18" s="14">
        <f t="shared" si="12"/>
        <v>735570</v>
      </c>
      <c r="I18" s="16">
        <f t="shared" si="13"/>
        <v>758250</v>
      </c>
      <c r="J18" s="14">
        <f t="shared" si="14"/>
        <v>22680</v>
      </c>
      <c r="K18" s="22">
        <f t="shared" si="15"/>
        <v>0.0308332313715894</v>
      </c>
      <c r="L18" s="27"/>
      <c r="M18" s="24">
        <f>L18*C18</f>
        <v>0</v>
      </c>
      <c r="N18" s="24">
        <f t="shared" si="8"/>
        <v>1114430</v>
      </c>
    </row>
    <row r="19" spans="1:14">
      <c r="A19" s="10">
        <v>40026</v>
      </c>
      <c r="B19" s="11">
        <v>10355.23</v>
      </c>
      <c r="C19" s="17">
        <v>10400</v>
      </c>
      <c r="D19" s="13">
        <v>3</v>
      </c>
      <c r="E19" s="14">
        <f t="shared" si="9"/>
        <v>78</v>
      </c>
      <c r="F19" s="15">
        <f t="shared" si="10"/>
        <v>31200</v>
      </c>
      <c r="G19" s="16">
        <f t="shared" si="11"/>
        <v>9830.38461538462</v>
      </c>
      <c r="H19" s="14">
        <f t="shared" si="12"/>
        <v>766770</v>
      </c>
      <c r="I19" s="16">
        <f t="shared" si="13"/>
        <v>811200</v>
      </c>
      <c r="J19" s="14">
        <f t="shared" si="14"/>
        <v>44430</v>
      </c>
      <c r="K19" s="22">
        <f t="shared" si="15"/>
        <v>0.0579443640205016</v>
      </c>
      <c r="L19" s="27"/>
      <c r="M19" s="24">
        <f t="shared" ref="M15:M36" si="16">L19*C19</f>
        <v>0</v>
      </c>
      <c r="N19" s="24">
        <f t="shared" si="8"/>
        <v>1133230</v>
      </c>
    </row>
    <row r="20" spans="1:14">
      <c r="A20" s="10">
        <v>40057</v>
      </c>
      <c r="B20" s="11">
        <v>10453.37</v>
      </c>
      <c r="C20" s="17">
        <v>10500</v>
      </c>
      <c r="D20" s="13">
        <v>3</v>
      </c>
      <c r="E20" s="14">
        <f t="shared" si="9"/>
        <v>81</v>
      </c>
      <c r="F20" s="15">
        <f t="shared" si="10"/>
        <v>31500</v>
      </c>
      <c r="G20" s="16">
        <f t="shared" si="11"/>
        <v>9855.18518518518</v>
      </c>
      <c r="H20" s="14">
        <f t="shared" si="12"/>
        <v>798270</v>
      </c>
      <c r="I20" s="16">
        <f t="shared" si="13"/>
        <v>850500</v>
      </c>
      <c r="J20" s="14">
        <f t="shared" si="14"/>
        <v>52230</v>
      </c>
      <c r="K20" s="22">
        <f t="shared" si="15"/>
        <v>0.0654289901912887</v>
      </c>
      <c r="L20" s="27"/>
      <c r="M20" s="24">
        <f t="shared" si="16"/>
        <v>0</v>
      </c>
      <c r="N20" s="24">
        <f t="shared" si="8"/>
        <v>1151730</v>
      </c>
    </row>
    <row r="21" spans="1:14">
      <c r="A21" s="10">
        <v>40087</v>
      </c>
      <c r="B21" s="11">
        <v>10072.64</v>
      </c>
      <c r="C21" s="17">
        <v>10120</v>
      </c>
      <c r="D21" s="13">
        <v>3</v>
      </c>
      <c r="E21" s="14">
        <f t="shared" si="9"/>
        <v>84</v>
      </c>
      <c r="F21" s="15">
        <f t="shared" si="10"/>
        <v>30360</v>
      </c>
      <c r="G21" s="16">
        <f t="shared" si="11"/>
        <v>9864.64285714286</v>
      </c>
      <c r="H21" s="14">
        <f t="shared" si="12"/>
        <v>828630</v>
      </c>
      <c r="I21" s="16">
        <f t="shared" si="13"/>
        <v>850080</v>
      </c>
      <c r="J21" s="14">
        <f t="shared" si="14"/>
        <v>21450</v>
      </c>
      <c r="K21" s="22">
        <f t="shared" si="15"/>
        <v>0.0258861011549184</v>
      </c>
      <c r="L21" s="27"/>
      <c r="M21" s="24">
        <f t="shared" si="16"/>
        <v>0</v>
      </c>
      <c r="N21" s="24">
        <f t="shared" si="8"/>
        <v>1171370</v>
      </c>
    </row>
    <row r="22" spans="1:14">
      <c r="A22" s="10">
        <v>40118</v>
      </c>
      <c r="B22" s="11">
        <v>9903.77</v>
      </c>
      <c r="C22" s="17">
        <v>9810</v>
      </c>
      <c r="D22" s="13">
        <v>3</v>
      </c>
      <c r="E22" s="14">
        <f t="shared" si="9"/>
        <v>87</v>
      </c>
      <c r="F22" s="15">
        <f t="shared" si="10"/>
        <v>29430</v>
      </c>
      <c r="G22" s="16">
        <f t="shared" si="11"/>
        <v>9862.75862068966</v>
      </c>
      <c r="H22" s="14">
        <f t="shared" si="12"/>
        <v>858060</v>
      </c>
      <c r="I22" s="16">
        <f t="shared" si="13"/>
        <v>853470</v>
      </c>
      <c r="J22" s="14">
        <f t="shared" si="14"/>
        <v>-4590</v>
      </c>
      <c r="K22" s="22">
        <f t="shared" si="15"/>
        <v>-0.00534927627438641</v>
      </c>
      <c r="L22" s="27"/>
      <c r="M22" s="24">
        <f t="shared" si="16"/>
        <v>0</v>
      </c>
      <c r="N22" s="24">
        <f t="shared" si="8"/>
        <v>1191940</v>
      </c>
    </row>
    <row r="23" spans="1:14">
      <c r="A23" s="10">
        <v>40148</v>
      </c>
      <c r="B23" s="11">
        <v>9281.82</v>
      </c>
      <c r="C23" s="17">
        <v>9320</v>
      </c>
      <c r="D23" s="13">
        <v>3</v>
      </c>
      <c r="E23" s="14">
        <f t="shared" si="9"/>
        <v>90</v>
      </c>
      <c r="F23" s="15">
        <f t="shared" si="10"/>
        <v>27960</v>
      </c>
      <c r="G23" s="16">
        <f t="shared" si="11"/>
        <v>9844.66666666667</v>
      </c>
      <c r="H23" s="14">
        <f t="shared" si="12"/>
        <v>886020</v>
      </c>
      <c r="I23" s="16">
        <f t="shared" si="13"/>
        <v>838800</v>
      </c>
      <c r="J23" s="14">
        <f t="shared" si="14"/>
        <v>-47220</v>
      </c>
      <c r="K23" s="22">
        <f t="shared" si="15"/>
        <v>-0.0532945080246496</v>
      </c>
      <c r="L23" s="27"/>
      <c r="M23" s="24">
        <f t="shared" si="16"/>
        <v>0</v>
      </c>
      <c r="N23" s="24">
        <f t="shared" si="8"/>
        <v>1213980</v>
      </c>
    </row>
    <row r="24" spans="1:14">
      <c r="A24" s="10">
        <v>40179</v>
      </c>
      <c r="B24" s="11">
        <v>10609.34</v>
      </c>
      <c r="C24" s="17">
        <v>10680</v>
      </c>
      <c r="D24" s="13">
        <v>3</v>
      </c>
      <c r="E24" s="14">
        <f t="shared" si="9"/>
        <v>93</v>
      </c>
      <c r="F24" s="15">
        <f t="shared" si="10"/>
        <v>32040</v>
      </c>
      <c r="G24" s="16">
        <f t="shared" si="11"/>
        <v>9871.61290322581</v>
      </c>
      <c r="H24" s="14">
        <f t="shared" si="12"/>
        <v>918060</v>
      </c>
      <c r="I24" s="16">
        <f t="shared" si="13"/>
        <v>993240</v>
      </c>
      <c r="J24" s="14">
        <f t="shared" si="14"/>
        <v>75180</v>
      </c>
      <c r="K24" s="22">
        <f t="shared" si="15"/>
        <v>0.0818900725442782</v>
      </c>
      <c r="L24" s="27"/>
      <c r="M24" s="24">
        <f t="shared" si="16"/>
        <v>0</v>
      </c>
      <c r="N24" s="24">
        <f t="shared" si="8"/>
        <v>1231940</v>
      </c>
    </row>
    <row r="25" spans="1:14">
      <c r="A25" s="10">
        <v>40210</v>
      </c>
      <c r="B25" s="11">
        <v>10212.36</v>
      </c>
      <c r="C25" s="17">
        <v>10310</v>
      </c>
      <c r="D25" s="13">
        <v>3</v>
      </c>
      <c r="E25" s="14">
        <f t="shared" si="9"/>
        <v>96</v>
      </c>
      <c r="F25" s="15">
        <f t="shared" si="10"/>
        <v>30930</v>
      </c>
      <c r="G25" s="16">
        <f t="shared" si="11"/>
        <v>9885.3125</v>
      </c>
      <c r="H25" s="14">
        <f t="shared" si="12"/>
        <v>948990</v>
      </c>
      <c r="I25" s="16">
        <f t="shared" si="13"/>
        <v>989760</v>
      </c>
      <c r="J25" s="14">
        <f t="shared" si="14"/>
        <v>40770</v>
      </c>
      <c r="K25" s="22">
        <f t="shared" si="15"/>
        <v>0.0429614642936174</v>
      </c>
      <c r="L25" s="27"/>
      <c r="M25" s="24">
        <f t="shared" si="16"/>
        <v>0</v>
      </c>
      <c r="N25" s="24">
        <f t="shared" si="8"/>
        <v>1251010</v>
      </c>
    </row>
    <row r="26" spans="1:14">
      <c r="A26" s="10">
        <v>40238</v>
      </c>
      <c r="B26" s="11">
        <v>10128.73</v>
      </c>
      <c r="C26" s="17">
        <v>10240</v>
      </c>
      <c r="D26" s="13">
        <v>3</v>
      </c>
      <c r="E26" s="14">
        <f t="shared" si="9"/>
        <v>99</v>
      </c>
      <c r="F26" s="15">
        <f t="shared" si="10"/>
        <v>30720</v>
      </c>
      <c r="G26" s="16">
        <f t="shared" si="11"/>
        <v>9896.06060606061</v>
      </c>
      <c r="H26" s="14">
        <f t="shared" si="12"/>
        <v>979710</v>
      </c>
      <c r="I26" s="16">
        <f t="shared" si="13"/>
        <v>1013760</v>
      </c>
      <c r="J26" s="14">
        <f t="shared" si="14"/>
        <v>34050</v>
      </c>
      <c r="K26" s="22">
        <f t="shared" si="15"/>
        <v>0.0347551826560921</v>
      </c>
      <c r="L26" s="27"/>
      <c r="M26" s="24">
        <f t="shared" si="16"/>
        <v>0</v>
      </c>
      <c r="N26" s="24">
        <f t="shared" si="8"/>
        <v>1270290</v>
      </c>
    </row>
    <row r="27" spans="1:14">
      <c r="A27" s="10">
        <v>40269</v>
      </c>
      <c r="B27" s="11">
        <v>11178.92</v>
      </c>
      <c r="C27" s="17">
        <v>11310</v>
      </c>
      <c r="D27" s="13">
        <v>3</v>
      </c>
      <c r="E27" s="14">
        <f t="shared" si="9"/>
        <v>102</v>
      </c>
      <c r="F27" s="15">
        <f t="shared" si="10"/>
        <v>33930</v>
      </c>
      <c r="G27" s="16">
        <f t="shared" si="11"/>
        <v>9937.64705882353</v>
      </c>
      <c r="H27" s="14">
        <f t="shared" si="12"/>
        <v>1013640</v>
      </c>
      <c r="I27" s="16">
        <f t="shared" si="13"/>
        <v>1153620</v>
      </c>
      <c r="J27" s="14">
        <f t="shared" si="14"/>
        <v>139980</v>
      </c>
      <c r="K27" s="22">
        <f t="shared" si="15"/>
        <v>0.138096365573576</v>
      </c>
      <c r="L27" s="27"/>
      <c r="M27" s="24">
        <f t="shared" si="16"/>
        <v>0</v>
      </c>
      <c r="N27" s="24">
        <f t="shared" si="8"/>
        <v>1286360</v>
      </c>
    </row>
    <row r="28" spans="1:14">
      <c r="A28" s="10">
        <v>40299</v>
      </c>
      <c r="B28" s="11">
        <v>10847.9</v>
      </c>
      <c r="C28" s="17">
        <v>10880</v>
      </c>
      <c r="D28" s="13">
        <v>3</v>
      </c>
      <c r="E28" s="14">
        <f t="shared" si="9"/>
        <v>105</v>
      </c>
      <c r="F28" s="15">
        <f t="shared" si="10"/>
        <v>32640</v>
      </c>
      <c r="G28" s="16">
        <f t="shared" si="11"/>
        <v>9964.57142857143</v>
      </c>
      <c r="H28" s="14">
        <f t="shared" si="12"/>
        <v>1046280</v>
      </c>
      <c r="I28" s="16">
        <f t="shared" si="13"/>
        <v>1142400</v>
      </c>
      <c r="J28" s="14">
        <f t="shared" si="14"/>
        <v>96120</v>
      </c>
      <c r="K28" s="22">
        <f t="shared" si="15"/>
        <v>0.0918683335244868</v>
      </c>
      <c r="L28" s="27"/>
      <c r="M28" s="24">
        <f t="shared" si="16"/>
        <v>0</v>
      </c>
      <c r="N28" s="24">
        <f t="shared" si="8"/>
        <v>1303720</v>
      </c>
    </row>
    <row r="29" spans="1:14">
      <c r="A29" s="10">
        <v>40330</v>
      </c>
      <c r="B29" s="11">
        <v>9747.26</v>
      </c>
      <c r="C29" s="17">
        <v>9890</v>
      </c>
      <c r="D29" s="13">
        <v>3</v>
      </c>
      <c r="E29" s="14">
        <f t="shared" si="9"/>
        <v>108</v>
      </c>
      <c r="F29" s="15">
        <f t="shared" si="10"/>
        <v>29670</v>
      </c>
      <c r="G29" s="16">
        <f t="shared" si="11"/>
        <v>9962.5</v>
      </c>
      <c r="H29" s="14">
        <f t="shared" si="12"/>
        <v>1075950</v>
      </c>
      <c r="I29" s="16">
        <f t="shared" si="13"/>
        <v>1068120</v>
      </c>
      <c r="J29" s="14">
        <f t="shared" si="14"/>
        <v>-7830</v>
      </c>
      <c r="K29" s="22">
        <f t="shared" si="15"/>
        <v>-0.00727728983688833</v>
      </c>
      <c r="L29" s="27"/>
      <c r="M29" s="24">
        <f t="shared" si="16"/>
        <v>0</v>
      </c>
      <c r="N29" s="24">
        <f t="shared" si="8"/>
        <v>1324050</v>
      </c>
    </row>
    <row r="30" spans="1:14">
      <c r="A30" s="10">
        <v>40360</v>
      </c>
      <c r="B30" s="11">
        <v>9296.86</v>
      </c>
      <c r="C30" s="17">
        <v>9470</v>
      </c>
      <c r="D30" s="13">
        <v>3</v>
      </c>
      <c r="E30" s="14">
        <f t="shared" si="9"/>
        <v>111</v>
      </c>
      <c r="F30" s="15">
        <f t="shared" si="10"/>
        <v>28410</v>
      </c>
      <c r="G30" s="16">
        <f t="shared" si="11"/>
        <v>9949.18918918919</v>
      </c>
      <c r="H30" s="14">
        <f t="shared" si="12"/>
        <v>1104360</v>
      </c>
      <c r="I30" s="16">
        <f t="shared" si="13"/>
        <v>1051170</v>
      </c>
      <c r="J30" s="14">
        <f t="shared" si="14"/>
        <v>-53190</v>
      </c>
      <c r="K30" s="22">
        <f t="shared" si="15"/>
        <v>-0.0481636422905574</v>
      </c>
      <c r="L30" s="27"/>
      <c r="M30" s="24">
        <f t="shared" si="16"/>
        <v>0</v>
      </c>
      <c r="N30" s="24">
        <f t="shared" si="8"/>
        <v>1345640</v>
      </c>
    </row>
    <row r="31" spans="1:14">
      <c r="A31" s="10">
        <v>40391</v>
      </c>
      <c r="B31" s="11">
        <v>9574.64</v>
      </c>
      <c r="C31" s="17">
        <v>9590</v>
      </c>
      <c r="D31" s="13">
        <v>3</v>
      </c>
      <c r="E31" s="14">
        <f t="shared" si="9"/>
        <v>114</v>
      </c>
      <c r="F31" s="15">
        <f t="shared" si="10"/>
        <v>28770</v>
      </c>
      <c r="G31" s="16">
        <f t="shared" si="11"/>
        <v>9939.73684210526</v>
      </c>
      <c r="H31" s="14">
        <f t="shared" si="12"/>
        <v>1133130</v>
      </c>
      <c r="I31" s="16">
        <f t="shared" si="13"/>
        <v>1093260</v>
      </c>
      <c r="J31" s="14">
        <f t="shared" si="14"/>
        <v>-39870</v>
      </c>
      <c r="K31" s="22">
        <f t="shared" si="15"/>
        <v>-0.0351857244976305</v>
      </c>
      <c r="L31" s="27"/>
      <c r="M31" s="24">
        <f t="shared" si="16"/>
        <v>0</v>
      </c>
      <c r="N31" s="24">
        <f t="shared" si="8"/>
        <v>1366870</v>
      </c>
    </row>
    <row r="32" spans="1:14">
      <c r="A32" s="10">
        <v>40422</v>
      </c>
      <c r="B32" s="11">
        <v>8833.32</v>
      </c>
      <c r="C32" s="17">
        <v>8850</v>
      </c>
      <c r="D32" s="13">
        <v>3</v>
      </c>
      <c r="E32" s="14">
        <f t="shared" si="9"/>
        <v>117</v>
      </c>
      <c r="F32" s="15">
        <f t="shared" si="10"/>
        <v>26550</v>
      </c>
      <c r="G32" s="16">
        <f t="shared" si="11"/>
        <v>9911.79487179487</v>
      </c>
      <c r="H32" s="14">
        <f t="shared" si="12"/>
        <v>1159680</v>
      </c>
      <c r="I32" s="16">
        <f t="shared" si="13"/>
        <v>1035450</v>
      </c>
      <c r="J32" s="14">
        <f t="shared" si="14"/>
        <v>-124230</v>
      </c>
      <c r="K32" s="22">
        <f t="shared" si="15"/>
        <v>-0.107124379139073</v>
      </c>
      <c r="L32" s="27"/>
      <c r="M32" s="24">
        <f t="shared" si="16"/>
        <v>0</v>
      </c>
      <c r="N32" s="24">
        <f t="shared" si="8"/>
        <v>1390320</v>
      </c>
    </row>
    <row r="33" spans="1:14">
      <c r="A33" s="10">
        <v>40452</v>
      </c>
      <c r="B33" s="11">
        <v>9440.52</v>
      </c>
      <c r="C33" s="17">
        <v>9560</v>
      </c>
      <c r="D33" s="13">
        <v>3</v>
      </c>
      <c r="E33" s="14">
        <f t="shared" si="9"/>
        <v>120</v>
      </c>
      <c r="F33" s="15">
        <f t="shared" si="10"/>
        <v>28680</v>
      </c>
      <c r="G33" s="16">
        <f t="shared" si="11"/>
        <v>9903</v>
      </c>
      <c r="H33" s="14">
        <f t="shared" si="12"/>
        <v>1188360</v>
      </c>
      <c r="I33" s="16">
        <f t="shared" si="13"/>
        <v>1147200</v>
      </c>
      <c r="J33" s="14">
        <f t="shared" si="14"/>
        <v>-41160</v>
      </c>
      <c r="K33" s="22">
        <f t="shared" si="15"/>
        <v>-0.0346359688983136</v>
      </c>
      <c r="L33" s="27"/>
      <c r="M33" s="24">
        <f t="shared" si="16"/>
        <v>0</v>
      </c>
      <c r="N33" s="24">
        <f t="shared" si="8"/>
        <v>1411640</v>
      </c>
    </row>
    <row r="34" spans="1:14">
      <c r="A34" s="10">
        <v>40483</v>
      </c>
      <c r="B34" s="11">
        <v>9166.85</v>
      </c>
      <c r="C34" s="17">
        <v>9260</v>
      </c>
      <c r="D34" s="13">
        <v>3</v>
      </c>
      <c r="E34" s="14">
        <f t="shared" si="9"/>
        <v>123</v>
      </c>
      <c r="F34" s="15">
        <f t="shared" si="10"/>
        <v>27780</v>
      </c>
      <c r="G34" s="16">
        <f t="shared" si="11"/>
        <v>9887.31707317073</v>
      </c>
      <c r="H34" s="14">
        <f t="shared" si="12"/>
        <v>1216140</v>
      </c>
      <c r="I34" s="16">
        <f t="shared" si="13"/>
        <v>1138980</v>
      </c>
      <c r="J34" s="14">
        <f t="shared" si="14"/>
        <v>-77160</v>
      </c>
      <c r="K34" s="22">
        <f t="shared" si="15"/>
        <v>-0.0634466426562731</v>
      </c>
      <c r="L34" s="27"/>
      <c r="M34" s="24">
        <f t="shared" si="16"/>
        <v>0</v>
      </c>
      <c r="N34" s="24">
        <f t="shared" si="8"/>
        <v>1433860</v>
      </c>
    </row>
    <row r="35" spans="1:14">
      <c r="A35" s="10">
        <v>40513</v>
      </c>
      <c r="B35" s="11">
        <v>9939.8</v>
      </c>
      <c r="C35" s="17">
        <v>10030</v>
      </c>
      <c r="D35" s="13">
        <v>3</v>
      </c>
      <c r="E35" s="14">
        <f t="shared" si="9"/>
        <v>126</v>
      </c>
      <c r="F35" s="15">
        <f t="shared" si="10"/>
        <v>30090</v>
      </c>
      <c r="G35" s="16">
        <f t="shared" si="11"/>
        <v>9890.71428571429</v>
      </c>
      <c r="H35" s="14">
        <f t="shared" si="12"/>
        <v>1246230</v>
      </c>
      <c r="I35" s="16">
        <f t="shared" si="13"/>
        <v>1263780</v>
      </c>
      <c r="J35" s="14">
        <f t="shared" si="14"/>
        <v>17550</v>
      </c>
      <c r="K35" s="22">
        <f t="shared" si="15"/>
        <v>0.0140824727377771</v>
      </c>
      <c r="L35" s="27"/>
      <c r="M35" s="24">
        <f t="shared" si="16"/>
        <v>0</v>
      </c>
      <c r="N35" s="24">
        <f t="shared" si="8"/>
        <v>1453770</v>
      </c>
    </row>
    <row r="36" spans="1:14">
      <c r="A36" s="10">
        <v>40544</v>
      </c>
      <c r="B36" s="11">
        <v>10352.19</v>
      </c>
      <c r="C36" s="17">
        <v>10440</v>
      </c>
      <c r="D36" s="13">
        <v>3</v>
      </c>
      <c r="E36" s="14">
        <f t="shared" si="9"/>
        <v>129</v>
      </c>
      <c r="F36" s="15">
        <f t="shared" si="10"/>
        <v>31320</v>
      </c>
      <c r="G36" s="16">
        <f t="shared" si="11"/>
        <v>9903.48837209302</v>
      </c>
      <c r="H36" s="14">
        <f t="shared" si="12"/>
        <v>1277550</v>
      </c>
      <c r="I36" s="16">
        <f t="shared" si="13"/>
        <v>1346760</v>
      </c>
      <c r="J36" s="14">
        <f t="shared" si="14"/>
        <v>69210</v>
      </c>
      <c r="K36" s="22">
        <f t="shared" si="15"/>
        <v>0.0541740049313138</v>
      </c>
      <c r="L36" s="27"/>
      <c r="M36" s="24">
        <f t="shared" si="16"/>
        <v>0</v>
      </c>
      <c r="N36" s="24">
        <f t="shared" ref="N36:N72" si="17">N35+50000-F36</f>
        <v>1472450</v>
      </c>
    </row>
    <row r="37" spans="1:14">
      <c r="A37" s="10">
        <v>40575</v>
      </c>
      <c r="B37" s="11">
        <v>10281.55</v>
      </c>
      <c r="C37" s="17">
        <v>10380</v>
      </c>
      <c r="D37" s="13">
        <v>3</v>
      </c>
      <c r="E37" s="14">
        <f t="shared" si="9"/>
        <v>132</v>
      </c>
      <c r="F37" s="15">
        <f t="shared" si="10"/>
        <v>31140</v>
      </c>
      <c r="G37" s="16">
        <f t="shared" si="11"/>
        <v>9914.31818181818</v>
      </c>
      <c r="H37" s="14">
        <f t="shared" si="12"/>
        <v>1308690</v>
      </c>
      <c r="I37" s="16">
        <f t="shared" si="13"/>
        <v>1370160</v>
      </c>
      <c r="J37" s="14">
        <f t="shared" si="14"/>
        <v>61470</v>
      </c>
      <c r="K37" s="22">
        <f t="shared" si="15"/>
        <v>0.0469706347568943</v>
      </c>
      <c r="L37" s="27"/>
      <c r="M37" s="24">
        <f t="shared" ref="M37:M73" si="18">L37*C37</f>
        <v>0</v>
      </c>
      <c r="N37" s="24">
        <f t="shared" si="17"/>
        <v>1491310</v>
      </c>
    </row>
    <row r="38" spans="1:14">
      <c r="A38" s="10">
        <v>40603</v>
      </c>
      <c r="B38" s="11">
        <v>10676.24</v>
      </c>
      <c r="C38" s="17">
        <v>10780</v>
      </c>
      <c r="D38" s="13">
        <v>3</v>
      </c>
      <c r="E38" s="14">
        <f t="shared" si="9"/>
        <v>135</v>
      </c>
      <c r="F38" s="15">
        <f t="shared" si="10"/>
        <v>32340</v>
      </c>
      <c r="G38" s="16">
        <f t="shared" si="11"/>
        <v>9933.55555555555</v>
      </c>
      <c r="H38" s="14">
        <f t="shared" si="12"/>
        <v>1341030</v>
      </c>
      <c r="I38" s="16">
        <f t="shared" si="13"/>
        <v>1455300</v>
      </c>
      <c r="J38" s="14">
        <f t="shared" si="14"/>
        <v>114270</v>
      </c>
      <c r="K38" s="22">
        <f t="shared" si="15"/>
        <v>0.0852106216863157</v>
      </c>
      <c r="L38" s="27"/>
      <c r="M38" s="24">
        <f t="shared" si="18"/>
        <v>0</v>
      </c>
      <c r="N38" s="24">
        <f t="shared" si="17"/>
        <v>1508970</v>
      </c>
    </row>
    <row r="39" spans="1:14">
      <c r="A39" s="10">
        <v>40634</v>
      </c>
      <c r="B39" s="11">
        <v>9757.28</v>
      </c>
      <c r="C39" s="17">
        <v>9930</v>
      </c>
      <c r="D39" s="13">
        <v>3</v>
      </c>
      <c r="E39" s="14">
        <f t="shared" si="9"/>
        <v>138</v>
      </c>
      <c r="F39" s="15">
        <f t="shared" si="10"/>
        <v>29790</v>
      </c>
      <c r="G39" s="16">
        <f t="shared" si="11"/>
        <v>9933.47826086957</v>
      </c>
      <c r="H39" s="14">
        <f t="shared" si="12"/>
        <v>1370820</v>
      </c>
      <c r="I39" s="16">
        <f t="shared" si="13"/>
        <v>1370340</v>
      </c>
      <c r="J39" s="14">
        <f t="shared" si="14"/>
        <v>-480</v>
      </c>
      <c r="K39" s="22">
        <f t="shared" si="15"/>
        <v>-0.000350155381450519</v>
      </c>
      <c r="L39" s="27"/>
      <c r="M39" s="24">
        <f t="shared" si="18"/>
        <v>0</v>
      </c>
      <c r="N39" s="24">
        <f t="shared" si="17"/>
        <v>1529180</v>
      </c>
    </row>
    <row r="40" spans="1:14">
      <c r="A40" s="10">
        <v>40664</v>
      </c>
      <c r="B40" s="11">
        <v>9964.39</v>
      </c>
      <c r="C40" s="17">
        <v>10150</v>
      </c>
      <c r="D40" s="13">
        <v>3</v>
      </c>
      <c r="E40" s="14">
        <f t="shared" si="9"/>
        <v>141</v>
      </c>
      <c r="F40" s="15">
        <f t="shared" si="10"/>
        <v>30450</v>
      </c>
      <c r="G40" s="16">
        <f t="shared" si="11"/>
        <v>9938.08510638298</v>
      </c>
      <c r="H40" s="14">
        <f t="shared" si="12"/>
        <v>1401270</v>
      </c>
      <c r="I40" s="16">
        <f t="shared" si="13"/>
        <v>1431150</v>
      </c>
      <c r="J40" s="14">
        <f t="shared" si="14"/>
        <v>29880</v>
      </c>
      <c r="K40" s="22">
        <f t="shared" si="15"/>
        <v>0.0213235136697424</v>
      </c>
      <c r="L40" s="27"/>
      <c r="M40" s="24">
        <f t="shared" si="18"/>
        <v>0</v>
      </c>
      <c r="N40" s="24">
        <f t="shared" si="17"/>
        <v>1548730</v>
      </c>
    </row>
    <row r="41" spans="1:14">
      <c r="A41" s="10">
        <v>40695</v>
      </c>
      <c r="B41" s="11">
        <v>9708.05</v>
      </c>
      <c r="C41" s="17">
        <v>9890</v>
      </c>
      <c r="D41" s="13">
        <v>3</v>
      </c>
      <c r="E41" s="14">
        <f t="shared" si="9"/>
        <v>144</v>
      </c>
      <c r="F41" s="15">
        <f t="shared" si="10"/>
        <v>29670</v>
      </c>
      <c r="G41" s="16">
        <f t="shared" si="11"/>
        <v>9937.08333333333</v>
      </c>
      <c r="H41" s="14">
        <f t="shared" si="12"/>
        <v>1430940</v>
      </c>
      <c r="I41" s="16">
        <f t="shared" si="13"/>
        <v>1424160</v>
      </c>
      <c r="J41" s="14">
        <f t="shared" si="14"/>
        <v>-6780</v>
      </c>
      <c r="K41" s="22">
        <f t="shared" si="15"/>
        <v>-0.00473814415698771</v>
      </c>
      <c r="L41" s="27"/>
      <c r="M41" s="24">
        <f t="shared" si="18"/>
        <v>0</v>
      </c>
      <c r="N41" s="24">
        <f t="shared" si="17"/>
        <v>1569060</v>
      </c>
    </row>
    <row r="42" spans="1:14">
      <c r="A42" s="10">
        <v>40725</v>
      </c>
      <c r="B42" s="11">
        <v>9878.69</v>
      </c>
      <c r="C42" s="17">
        <v>10060</v>
      </c>
      <c r="D42" s="13">
        <v>3</v>
      </c>
      <c r="E42" s="14">
        <f t="shared" si="9"/>
        <v>147</v>
      </c>
      <c r="F42" s="15">
        <f t="shared" si="10"/>
        <v>30180</v>
      </c>
      <c r="G42" s="16">
        <f t="shared" si="11"/>
        <v>9939.59183673469</v>
      </c>
      <c r="H42" s="14">
        <f t="shared" si="12"/>
        <v>1461120</v>
      </c>
      <c r="I42" s="16">
        <f t="shared" si="13"/>
        <v>1478820</v>
      </c>
      <c r="J42" s="14">
        <f t="shared" si="14"/>
        <v>17700</v>
      </c>
      <c r="K42" s="22">
        <f t="shared" si="15"/>
        <v>0.0121139947437582</v>
      </c>
      <c r="L42" s="27"/>
      <c r="M42" s="24">
        <f t="shared" si="18"/>
        <v>0</v>
      </c>
      <c r="N42" s="24">
        <f t="shared" si="17"/>
        <v>1588880</v>
      </c>
    </row>
    <row r="43" spans="1:14">
      <c r="A43" s="10">
        <v>40756</v>
      </c>
      <c r="B43" s="11">
        <v>9907.04</v>
      </c>
      <c r="C43" s="17">
        <v>9980</v>
      </c>
      <c r="D43" s="13">
        <v>3</v>
      </c>
      <c r="E43" s="14">
        <f t="shared" si="9"/>
        <v>150</v>
      </c>
      <c r="F43" s="15">
        <f t="shared" si="10"/>
        <v>29940</v>
      </c>
      <c r="G43" s="16">
        <f t="shared" si="11"/>
        <v>9940.4</v>
      </c>
      <c r="H43" s="14">
        <f t="shared" si="12"/>
        <v>1491060</v>
      </c>
      <c r="I43" s="16">
        <f t="shared" si="13"/>
        <v>1497000</v>
      </c>
      <c r="J43" s="14">
        <f t="shared" si="14"/>
        <v>5940</v>
      </c>
      <c r="K43" s="22">
        <f t="shared" si="15"/>
        <v>0.00398374310892922</v>
      </c>
      <c r="L43" s="27"/>
      <c r="M43" s="24">
        <f t="shared" si="18"/>
        <v>0</v>
      </c>
      <c r="N43" s="24">
        <f t="shared" si="17"/>
        <v>1608940</v>
      </c>
    </row>
    <row r="44" spans="1:14">
      <c r="A44" s="10">
        <v>40787</v>
      </c>
      <c r="B44" s="11">
        <v>9017.01</v>
      </c>
      <c r="C44" s="17">
        <v>9050</v>
      </c>
      <c r="D44" s="13">
        <v>3</v>
      </c>
      <c r="E44" s="14">
        <f t="shared" si="9"/>
        <v>153</v>
      </c>
      <c r="F44" s="15">
        <f t="shared" si="10"/>
        <v>27150</v>
      </c>
      <c r="G44" s="16">
        <f t="shared" si="11"/>
        <v>9922.94117647059</v>
      </c>
      <c r="H44" s="14">
        <f t="shared" si="12"/>
        <v>1518210</v>
      </c>
      <c r="I44" s="16">
        <f t="shared" si="13"/>
        <v>1384650</v>
      </c>
      <c r="J44" s="14">
        <f t="shared" si="14"/>
        <v>-133560</v>
      </c>
      <c r="K44" s="22">
        <f t="shared" si="15"/>
        <v>-0.0879720196810718</v>
      </c>
      <c r="L44" s="27"/>
      <c r="M44" s="24">
        <f t="shared" si="18"/>
        <v>0</v>
      </c>
      <c r="N44" s="24">
        <f t="shared" si="17"/>
        <v>1631790</v>
      </c>
    </row>
    <row r="45" spans="1:14">
      <c r="A45" s="10">
        <v>40817</v>
      </c>
      <c r="B45" s="11">
        <v>8567.98</v>
      </c>
      <c r="C45" s="17">
        <v>8660</v>
      </c>
      <c r="D45" s="13">
        <v>3</v>
      </c>
      <c r="E45" s="14">
        <f t="shared" si="9"/>
        <v>156</v>
      </c>
      <c r="F45" s="15">
        <f t="shared" si="10"/>
        <v>25980</v>
      </c>
      <c r="G45" s="16">
        <f t="shared" si="11"/>
        <v>9898.65384615385</v>
      </c>
      <c r="H45" s="14">
        <f t="shared" si="12"/>
        <v>1544190</v>
      </c>
      <c r="I45" s="16">
        <f t="shared" si="13"/>
        <v>1350960</v>
      </c>
      <c r="J45" s="14">
        <f t="shared" si="14"/>
        <v>-193230</v>
      </c>
      <c r="K45" s="22">
        <f t="shared" si="15"/>
        <v>-0.125133565170089</v>
      </c>
      <c r="L45" s="27"/>
      <c r="M45" s="24">
        <f t="shared" si="18"/>
        <v>0</v>
      </c>
      <c r="N45" s="24">
        <f t="shared" si="17"/>
        <v>1655810</v>
      </c>
    </row>
    <row r="46" spans="1:14">
      <c r="A46" s="10">
        <v>40848</v>
      </c>
      <c r="B46" s="11">
        <v>8880.75</v>
      </c>
      <c r="C46" s="17">
        <v>9000</v>
      </c>
      <c r="D46" s="13">
        <v>3</v>
      </c>
      <c r="E46" s="14">
        <f t="shared" si="9"/>
        <v>159</v>
      </c>
      <c r="F46" s="15">
        <f t="shared" si="10"/>
        <v>27000</v>
      </c>
      <c r="G46" s="16">
        <f t="shared" si="11"/>
        <v>9881.69811320755</v>
      </c>
      <c r="H46" s="14">
        <f t="shared" si="12"/>
        <v>1571190</v>
      </c>
      <c r="I46" s="16">
        <f t="shared" si="13"/>
        <v>1431000</v>
      </c>
      <c r="J46" s="14">
        <f t="shared" si="14"/>
        <v>-140190</v>
      </c>
      <c r="K46" s="22">
        <f t="shared" si="15"/>
        <v>-0.0892253642143853</v>
      </c>
      <c r="L46" s="27"/>
      <c r="M46" s="24">
        <f t="shared" si="18"/>
        <v>0</v>
      </c>
      <c r="N46" s="24">
        <f t="shared" si="17"/>
        <v>1678810</v>
      </c>
    </row>
    <row r="47" spans="1:14">
      <c r="A47" s="10">
        <v>40878</v>
      </c>
      <c r="B47" s="11">
        <v>8581.2</v>
      </c>
      <c r="C47" s="17">
        <v>8760</v>
      </c>
      <c r="D47" s="13">
        <v>3</v>
      </c>
      <c r="E47" s="14">
        <f t="shared" ref="E47:E72" si="19">E46+D47-L47</f>
        <v>162</v>
      </c>
      <c r="F47" s="15">
        <f t="shared" ref="F47:F72" si="20">C47*D47</f>
        <v>26280</v>
      </c>
      <c r="G47" s="16">
        <f t="shared" ref="G47:G72" si="21">H47/E47</f>
        <v>9860.92592592593</v>
      </c>
      <c r="H47" s="14">
        <f t="shared" ref="H47:H72" si="22">H46+F47-M47</f>
        <v>1597470</v>
      </c>
      <c r="I47" s="16">
        <f t="shared" ref="I47:I72" si="23">E47*C47</f>
        <v>1419120</v>
      </c>
      <c r="J47" s="14">
        <f t="shared" ref="J47:J72" si="24">I47-H47</f>
        <v>-178350</v>
      </c>
      <c r="K47" s="22">
        <f t="shared" ref="K47:K72" si="25">J47/H47</f>
        <v>-0.111645289113411</v>
      </c>
      <c r="L47" s="27"/>
      <c r="M47" s="24">
        <f t="shared" si="18"/>
        <v>0</v>
      </c>
      <c r="N47" s="24">
        <f t="shared" si="17"/>
        <v>1702530</v>
      </c>
    </row>
    <row r="48" spans="1:14">
      <c r="A48" s="10">
        <v>40909</v>
      </c>
      <c r="B48" s="11">
        <v>8549.54</v>
      </c>
      <c r="C48" s="17">
        <v>8660</v>
      </c>
      <c r="D48" s="13">
        <v>3</v>
      </c>
      <c r="E48" s="14">
        <f t="shared" si="19"/>
        <v>165</v>
      </c>
      <c r="F48" s="15">
        <f t="shared" si="20"/>
        <v>25980</v>
      </c>
      <c r="G48" s="16">
        <f t="shared" si="21"/>
        <v>9839.09090909091</v>
      </c>
      <c r="H48" s="14">
        <f t="shared" si="22"/>
        <v>1623450</v>
      </c>
      <c r="I48" s="16">
        <f t="shared" si="23"/>
        <v>1428900</v>
      </c>
      <c r="J48" s="14">
        <f t="shared" si="24"/>
        <v>-194550</v>
      </c>
      <c r="K48" s="22">
        <f t="shared" si="25"/>
        <v>-0.119837383350273</v>
      </c>
      <c r="L48" s="27"/>
      <c r="M48" s="24">
        <f t="shared" si="18"/>
        <v>0</v>
      </c>
      <c r="N48" s="24">
        <f t="shared" si="17"/>
        <v>1726550</v>
      </c>
    </row>
    <row r="49" spans="1:14">
      <c r="A49" s="10">
        <v>40940</v>
      </c>
      <c r="B49" s="11">
        <v>8789.06</v>
      </c>
      <c r="C49" s="17">
        <v>8910</v>
      </c>
      <c r="D49" s="13">
        <v>3</v>
      </c>
      <c r="E49" s="14">
        <f t="shared" si="19"/>
        <v>168</v>
      </c>
      <c r="F49" s="15">
        <f t="shared" si="20"/>
        <v>26730</v>
      </c>
      <c r="G49" s="16">
        <f t="shared" si="21"/>
        <v>9822.5</v>
      </c>
      <c r="H49" s="14">
        <f t="shared" si="22"/>
        <v>1650180</v>
      </c>
      <c r="I49" s="16">
        <f t="shared" si="23"/>
        <v>1496880</v>
      </c>
      <c r="J49" s="14">
        <f t="shared" si="24"/>
        <v>-153300</v>
      </c>
      <c r="K49" s="22">
        <f t="shared" si="25"/>
        <v>-0.0928989564774752</v>
      </c>
      <c r="L49" s="27"/>
      <c r="M49" s="24">
        <f t="shared" si="18"/>
        <v>0</v>
      </c>
      <c r="N49" s="24">
        <f t="shared" si="17"/>
        <v>1749820</v>
      </c>
    </row>
    <row r="50" spans="1:14">
      <c r="A50" s="10">
        <v>40969</v>
      </c>
      <c r="B50" s="11">
        <v>9771.34</v>
      </c>
      <c r="C50" s="17">
        <v>9920</v>
      </c>
      <c r="D50" s="13">
        <v>3</v>
      </c>
      <c r="E50" s="14">
        <f t="shared" si="19"/>
        <v>171</v>
      </c>
      <c r="F50" s="15">
        <f t="shared" si="20"/>
        <v>29760</v>
      </c>
      <c r="G50" s="16">
        <f t="shared" si="21"/>
        <v>9824.21052631579</v>
      </c>
      <c r="H50" s="14">
        <f t="shared" si="22"/>
        <v>1679940</v>
      </c>
      <c r="I50" s="16">
        <f t="shared" si="23"/>
        <v>1696320</v>
      </c>
      <c r="J50" s="14">
        <f t="shared" si="24"/>
        <v>16380</v>
      </c>
      <c r="K50" s="22">
        <f t="shared" si="25"/>
        <v>0.00975034822672238</v>
      </c>
      <c r="L50" s="27"/>
      <c r="M50" s="24">
        <f t="shared" si="18"/>
        <v>0</v>
      </c>
      <c r="N50" s="24">
        <f t="shared" si="17"/>
        <v>1770060</v>
      </c>
    </row>
    <row r="51" spans="1:14">
      <c r="A51" s="10">
        <v>41000</v>
      </c>
      <c r="B51" s="11">
        <v>10161.72</v>
      </c>
      <c r="C51" s="17">
        <v>10410</v>
      </c>
      <c r="D51" s="13">
        <v>3</v>
      </c>
      <c r="E51" s="14">
        <f t="shared" si="19"/>
        <v>174</v>
      </c>
      <c r="F51" s="15">
        <f t="shared" si="20"/>
        <v>31230</v>
      </c>
      <c r="G51" s="16">
        <f t="shared" si="21"/>
        <v>9834.31034482759</v>
      </c>
      <c r="H51" s="14">
        <f t="shared" si="22"/>
        <v>1711170</v>
      </c>
      <c r="I51" s="16">
        <f t="shared" si="23"/>
        <v>1811340</v>
      </c>
      <c r="J51" s="14">
        <f t="shared" si="24"/>
        <v>100170</v>
      </c>
      <c r="K51" s="22">
        <f t="shared" si="25"/>
        <v>0.0585388944406459</v>
      </c>
      <c r="L51" s="27"/>
      <c r="M51" s="24">
        <f t="shared" si="18"/>
        <v>0</v>
      </c>
      <c r="N51" s="24">
        <f t="shared" si="17"/>
        <v>1788830</v>
      </c>
    </row>
    <row r="52" spans="1:14">
      <c r="A52" s="10">
        <v>41030</v>
      </c>
      <c r="B52" s="11">
        <v>9471.66</v>
      </c>
      <c r="C52" s="17">
        <v>9680</v>
      </c>
      <c r="D52" s="13">
        <v>3</v>
      </c>
      <c r="E52" s="14">
        <f t="shared" si="19"/>
        <v>177</v>
      </c>
      <c r="F52" s="15">
        <f t="shared" si="20"/>
        <v>29040</v>
      </c>
      <c r="G52" s="16">
        <f t="shared" si="21"/>
        <v>9831.69491525424</v>
      </c>
      <c r="H52" s="14">
        <f t="shared" si="22"/>
        <v>1740210</v>
      </c>
      <c r="I52" s="16">
        <f t="shared" si="23"/>
        <v>1713360</v>
      </c>
      <c r="J52" s="14">
        <f t="shared" si="24"/>
        <v>-26850</v>
      </c>
      <c r="K52" s="22">
        <f t="shared" si="25"/>
        <v>-0.0154291723412692</v>
      </c>
      <c r="L52" s="27"/>
      <c r="M52" s="24">
        <f t="shared" si="18"/>
        <v>0</v>
      </c>
      <c r="N52" s="24">
        <f t="shared" si="17"/>
        <v>1809790</v>
      </c>
    </row>
    <row r="53" spans="1:14">
      <c r="A53" s="10">
        <v>41061</v>
      </c>
      <c r="B53" s="11">
        <v>8465.47</v>
      </c>
      <c r="C53" s="17">
        <v>8680</v>
      </c>
      <c r="D53" s="13">
        <v>3</v>
      </c>
      <c r="E53" s="14">
        <f t="shared" si="19"/>
        <v>180</v>
      </c>
      <c r="F53" s="15">
        <f t="shared" si="20"/>
        <v>26040</v>
      </c>
      <c r="G53" s="16">
        <f t="shared" si="21"/>
        <v>9812.5</v>
      </c>
      <c r="H53" s="14">
        <f t="shared" si="22"/>
        <v>1766250</v>
      </c>
      <c r="I53" s="16">
        <f t="shared" si="23"/>
        <v>1562400</v>
      </c>
      <c r="J53" s="14">
        <f t="shared" si="24"/>
        <v>-203850</v>
      </c>
      <c r="K53" s="22">
        <f t="shared" si="25"/>
        <v>-0.115414012738854</v>
      </c>
      <c r="L53" s="27"/>
      <c r="M53" s="24">
        <f t="shared" si="18"/>
        <v>0</v>
      </c>
      <c r="N53" s="24">
        <f t="shared" si="17"/>
        <v>1833750</v>
      </c>
    </row>
    <row r="54" spans="1:14">
      <c r="A54" s="10">
        <v>41091</v>
      </c>
      <c r="B54" s="11">
        <v>9103.79</v>
      </c>
      <c r="C54" s="17">
        <v>9310</v>
      </c>
      <c r="D54" s="13">
        <v>3</v>
      </c>
      <c r="E54" s="14">
        <f t="shared" si="19"/>
        <v>183</v>
      </c>
      <c r="F54" s="15">
        <f t="shared" si="20"/>
        <v>27930</v>
      </c>
      <c r="G54" s="16">
        <f t="shared" si="21"/>
        <v>9804.26229508197</v>
      </c>
      <c r="H54" s="14">
        <f t="shared" si="22"/>
        <v>1794180</v>
      </c>
      <c r="I54" s="16">
        <f t="shared" si="23"/>
        <v>1703730</v>
      </c>
      <c r="J54" s="14">
        <f t="shared" si="24"/>
        <v>-90450</v>
      </c>
      <c r="K54" s="22">
        <f t="shared" si="25"/>
        <v>-0.0504130020399291</v>
      </c>
      <c r="L54" s="27"/>
      <c r="M54" s="24">
        <f t="shared" si="18"/>
        <v>0</v>
      </c>
      <c r="N54" s="24">
        <f t="shared" si="17"/>
        <v>1855820</v>
      </c>
    </row>
    <row r="55" spans="1:14">
      <c r="A55" s="10">
        <v>41122</v>
      </c>
      <c r="B55" s="11">
        <v>8622.04</v>
      </c>
      <c r="C55" s="17">
        <v>8690</v>
      </c>
      <c r="D55" s="13">
        <v>3</v>
      </c>
      <c r="E55" s="14">
        <f t="shared" si="19"/>
        <v>186</v>
      </c>
      <c r="F55" s="15">
        <f t="shared" si="20"/>
        <v>26070</v>
      </c>
      <c r="G55" s="16">
        <f t="shared" si="21"/>
        <v>9786.29032258065</v>
      </c>
      <c r="H55" s="14">
        <f t="shared" si="22"/>
        <v>1820250</v>
      </c>
      <c r="I55" s="16">
        <f t="shared" si="23"/>
        <v>1616340</v>
      </c>
      <c r="J55" s="14">
        <f t="shared" si="24"/>
        <v>-203910</v>
      </c>
      <c r="K55" s="22">
        <f t="shared" si="25"/>
        <v>-0.112023073753605</v>
      </c>
      <c r="L55" s="27"/>
      <c r="M55" s="24">
        <f t="shared" si="18"/>
        <v>0</v>
      </c>
      <c r="N55" s="24">
        <f t="shared" si="17"/>
        <v>1879750</v>
      </c>
    </row>
    <row r="56" spans="1:14">
      <c r="A56" s="10">
        <v>41153</v>
      </c>
      <c r="B56" s="11">
        <v>8836.61</v>
      </c>
      <c r="C56" s="17">
        <v>8930</v>
      </c>
      <c r="D56" s="13">
        <v>3</v>
      </c>
      <c r="E56" s="14">
        <f t="shared" si="19"/>
        <v>189</v>
      </c>
      <c r="F56" s="15">
        <f t="shared" si="20"/>
        <v>26790</v>
      </c>
      <c r="G56" s="16">
        <f t="shared" si="21"/>
        <v>9772.69841269841</v>
      </c>
      <c r="H56" s="14">
        <f t="shared" si="22"/>
        <v>1847040</v>
      </c>
      <c r="I56" s="16">
        <f t="shared" si="23"/>
        <v>1687770</v>
      </c>
      <c r="J56" s="14">
        <f t="shared" si="24"/>
        <v>-159270</v>
      </c>
      <c r="K56" s="22">
        <f t="shared" si="25"/>
        <v>-0.0862298596673597</v>
      </c>
      <c r="L56" s="27"/>
      <c r="M56" s="24">
        <f t="shared" si="18"/>
        <v>0</v>
      </c>
      <c r="N56" s="24">
        <f t="shared" si="17"/>
        <v>1902960</v>
      </c>
    </row>
    <row r="57" spans="1:14">
      <c r="A57" s="10">
        <v>41183</v>
      </c>
      <c r="B57" s="11">
        <v>8815.07</v>
      </c>
      <c r="C57" s="17">
        <v>8970</v>
      </c>
      <c r="D57" s="13">
        <v>3</v>
      </c>
      <c r="E57" s="14">
        <f t="shared" si="19"/>
        <v>192</v>
      </c>
      <c r="F57" s="15">
        <f t="shared" si="20"/>
        <v>26910</v>
      </c>
      <c r="G57" s="16">
        <f t="shared" si="21"/>
        <v>9760.15625</v>
      </c>
      <c r="H57" s="14">
        <f t="shared" si="22"/>
        <v>1873950</v>
      </c>
      <c r="I57" s="16">
        <f t="shared" si="23"/>
        <v>1722240</v>
      </c>
      <c r="J57" s="14">
        <f t="shared" si="24"/>
        <v>-151710</v>
      </c>
      <c r="K57" s="22">
        <f t="shared" si="25"/>
        <v>-0.0809573361082206</v>
      </c>
      <c r="L57" s="27"/>
      <c r="M57" s="24">
        <f t="shared" si="18"/>
        <v>0</v>
      </c>
      <c r="N57" s="24">
        <f t="shared" si="17"/>
        <v>1926050</v>
      </c>
    </row>
    <row r="58" spans="1:14">
      <c r="A58" s="10">
        <v>41214</v>
      </c>
      <c r="B58" s="11">
        <v>8931.71</v>
      </c>
      <c r="C58" s="17">
        <v>9080</v>
      </c>
      <c r="D58" s="13">
        <v>3</v>
      </c>
      <c r="E58" s="14">
        <f t="shared" si="19"/>
        <v>195</v>
      </c>
      <c r="F58" s="15">
        <f t="shared" si="20"/>
        <v>27240</v>
      </c>
      <c r="G58" s="16">
        <f t="shared" si="21"/>
        <v>9749.69230769231</v>
      </c>
      <c r="H58" s="14">
        <f t="shared" si="22"/>
        <v>1901190</v>
      </c>
      <c r="I58" s="16">
        <f t="shared" si="23"/>
        <v>1770600</v>
      </c>
      <c r="J58" s="14">
        <f t="shared" si="24"/>
        <v>-130590</v>
      </c>
      <c r="K58" s="22">
        <f t="shared" si="25"/>
        <v>-0.0686885582187998</v>
      </c>
      <c r="L58" s="27"/>
      <c r="M58" s="24">
        <f t="shared" si="18"/>
        <v>0</v>
      </c>
      <c r="N58" s="24">
        <f t="shared" si="17"/>
        <v>1948810</v>
      </c>
    </row>
    <row r="59" spans="1:14">
      <c r="A59" s="10">
        <v>41244</v>
      </c>
      <c r="B59" s="11">
        <v>9484.2</v>
      </c>
      <c r="C59" s="17">
        <v>9640</v>
      </c>
      <c r="D59" s="13">
        <v>3</v>
      </c>
      <c r="E59" s="14">
        <f t="shared" si="19"/>
        <v>198</v>
      </c>
      <c r="F59" s="15">
        <f t="shared" si="20"/>
        <v>28920</v>
      </c>
      <c r="G59" s="16">
        <f t="shared" si="21"/>
        <v>9748.0303030303</v>
      </c>
      <c r="H59" s="14">
        <f t="shared" si="22"/>
        <v>1930110</v>
      </c>
      <c r="I59" s="16">
        <f t="shared" si="23"/>
        <v>1908720</v>
      </c>
      <c r="J59" s="14">
        <f t="shared" si="24"/>
        <v>-21390</v>
      </c>
      <c r="K59" s="22">
        <f t="shared" si="25"/>
        <v>-0.0110822699224397</v>
      </c>
      <c r="L59" s="27"/>
      <c r="M59" s="24">
        <f t="shared" si="18"/>
        <v>0</v>
      </c>
      <c r="N59" s="24">
        <f t="shared" si="17"/>
        <v>1969890</v>
      </c>
    </row>
    <row r="60" spans="1:14">
      <c r="A60" s="10">
        <v>41275</v>
      </c>
      <c r="B60" s="11">
        <v>10604.5</v>
      </c>
      <c r="C60" s="17">
        <v>10960</v>
      </c>
      <c r="D60" s="13">
        <v>3</v>
      </c>
      <c r="E60" s="14">
        <f t="shared" si="19"/>
        <v>201</v>
      </c>
      <c r="F60" s="15">
        <f t="shared" si="20"/>
        <v>32880</v>
      </c>
      <c r="G60" s="16">
        <f t="shared" si="21"/>
        <v>9766.11940298507</v>
      </c>
      <c r="H60" s="14">
        <f t="shared" si="22"/>
        <v>1962990</v>
      </c>
      <c r="I60" s="16">
        <f t="shared" si="23"/>
        <v>2202960</v>
      </c>
      <c r="J60" s="14">
        <f t="shared" si="24"/>
        <v>239970</v>
      </c>
      <c r="K60" s="22">
        <f t="shared" si="25"/>
        <v>0.122247184142558</v>
      </c>
      <c r="L60" s="27"/>
      <c r="M60" s="24">
        <f t="shared" si="18"/>
        <v>0</v>
      </c>
      <c r="N60" s="24">
        <f t="shared" si="17"/>
        <v>1987010</v>
      </c>
    </row>
    <row r="61" spans="1:14">
      <c r="A61" s="10">
        <v>41306</v>
      </c>
      <c r="B61" s="11">
        <v>11193.72</v>
      </c>
      <c r="C61" s="17">
        <v>11380</v>
      </c>
      <c r="D61" s="13">
        <v>3</v>
      </c>
      <c r="E61" s="14">
        <f t="shared" si="19"/>
        <v>204</v>
      </c>
      <c r="F61" s="15">
        <f t="shared" si="20"/>
        <v>34140</v>
      </c>
      <c r="G61" s="16">
        <f t="shared" si="21"/>
        <v>9789.85294117647</v>
      </c>
      <c r="H61" s="14">
        <f t="shared" si="22"/>
        <v>1997130</v>
      </c>
      <c r="I61" s="16">
        <f t="shared" si="23"/>
        <v>2321520</v>
      </c>
      <c r="J61" s="14">
        <f t="shared" si="24"/>
        <v>324390</v>
      </c>
      <c r="K61" s="22">
        <f t="shared" si="25"/>
        <v>0.162428084300972</v>
      </c>
      <c r="L61" s="27"/>
      <c r="M61" s="24">
        <f t="shared" si="18"/>
        <v>0</v>
      </c>
      <c r="N61" s="24">
        <f t="shared" si="17"/>
        <v>2002870</v>
      </c>
    </row>
    <row r="62" spans="1:14">
      <c r="A62" s="10">
        <v>41334</v>
      </c>
      <c r="B62" s="11">
        <v>11464.71</v>
      </c>
      <c r="C62" s="17">
        <v>11720</v>
      </c>
      <c r="D62" s="13">
        <v>3</v>
      </c>
      <c r="E62" s="14">
        <f t="shared" si="19"/>
        <v>207</v>
      </c>
      <c r="F62" s="15">
        <f t="shared" si="20"/>
        <v>35160</v>
      </c>
      <c r="G62" s="16">
        <f t="shared" si="21"/>
        <v>9817.82608695652</v>
      </c>
      <c r="H62" s="14">
        <f t="shared" si="22"/>
        <v>2032290</v>
      </c>
      <c r="I62" s="16">
        <f t="shared" si="23"/>
        <v>2426040</v>
      </c>
      <c r="J62" s="14">
        <f t="shared" si="24"/>
        <v>393750</v>
      </c>
      <c r="K62" s="22">
        <f t="shared" si="25"/>
        <v>0.193746955404986</v>
      </c>
      <c r="L62" s="27"/>
      <c r="M62" s="24">
        <f t="shared" si="18"/>
        <v>0</v>
      </c>
      <c r="N62" s="24">
        <f t="shared" si="17"/>
        <v>2017710</v>
      </c>
    </row>
    <row r="63" spans="1:14">
      <c r="A63" s="10">
        <v>41365</v>
      </c>
      <c r="B63" s="11">
        <v>12371.34</v>
      </c>
      <c r="C63" s="17">
        <v>12700</v>
      </c>
      <c r="D63" s="13">
        <v>3</v>
      </c>
      <c r="E63" s="14">
        <f t="shared" si="19"/>
        <v>210</v>
      </c>
      <c r="F63" s="15">
        <f t="shared" si="20"/>
        <v>38100</v>
      </c>
      <c r="G63" s="16">
        <f t="shared" si="21"/>
        <v>9859</v>
      </c>
      <c r="H63" s="14">
        <f t="shared" si="22"/>
        <v>2070390</v>
      </c>
      <c r="I63" s="16">
        <f t="shared" si="23"/>
        <v>2667000</v>
      </c>
      <c r="J63" s="14">
        <f t="shared" si="24"/>
        <v>596610</v>
      </c>
      <c r="K63" s="22">
        <f t="shared" si="25"/>
        <v>0.288163099705853</v>
      </c>
      <c r="L63" s="27"/>
      <c r="M63" s="24">
        <f t="shared" si="18"/>
        <v>0</v>
      </c>
      <c r="N63" s="24">
        <f t="shared" si="17"/>
        <v>2029610</v>
      </c>
    </row>
    <row r="64" spans="1:14">
      <c r="A64" s="10">
        <v>41395</v>
      </c>
      <c r="B64" s="11">
        <v>13837.72</v>
      </c>
      <c r="C64" s="17">
        <v>14180</v>
      </c>
      <c r="D64" s="13">
        <v>3</v>
      </c>
      <c r="E64" s="14">
        <f t="shared" si="19"/>
        <v>213</v>
      </c>
      <c r="F64" s="15">
        <f t="shared" si="20"/>
        <v>42540</v>
      </c>
      <c r="G64" s="16">
        <f t="shared" si="21"/>
        <v>9919.85915492958</v>
      </c>
      <c r="H64" s="14">
        <f t="shared" si="22"/>
        <v>2112930</v>
      </c>
      <c r="I64" s="16">
        <f t="shared" si="23"/>
        <v>3020340</v>
      </c>
      <c r="J64" s="14">
        <f t="shared" si="24"/>
        <v>907410</v>
      </c>
      <c r="K64" s="22">
        <f t="shared" si="25"/>
        <v>0.429455779415314</v>
      </c>
      <c r="L64" s="27"/>
      <c r="M64" s="24">
        <f t="shared" si="18"/>
        <v>0</v>
      </c>
      <c r="N64" s="24">
        <f t="shared" si="17"/>
        <v>2037070</v>
      </c>
    </row>
    <row r="65" spans="1:14">
      <c r="A65" s="10">
        <v>41426</v>
      </c>
      <c r="B65" s="11">
        <v>13551.36</v>
      </c>
      <c r="C65" s="17">
        <v>13900</v>
      </c>
      <c r="D65" s="13">
        <v>3</v>
      </c>
      <c r="E65" s="14">
        <f t="shared" si="19"/>
        <v>216</v>
      </c>
      <c r="F65" s="15">
        <f t="shared" si="20"/>
        <v>41700</v>
      </c>
      <c r="G65" s="16">
        <f t="shared" si="21"/>
        <v>9975.13888888889</v>
      </c>
      <c r="H65" s="14">
        <f t="shared" si="22"/>
        <v>2154630</v>
      </c>
      <c r="I65" s="16">
        <f t="shared" si="23"/>
        <v>3002400</v>
      </c>
      <c r="J65" s="14">
        <f t="shared" si="24"/>
        <v>847770</v>
      </c>
      <c r="K65" s="22">
        <f t="shared" si="25"/>
        <v>0.39346430709681</v>
      </c>
      <c r="L65" s="27"/>
      <c r="M65" s="24">
        <f t="shared" si="18"/>
        <v>0</v>
      </c>
      <c r="N65" s="24">
        <f t="shared" si="17"/>
        <v>2045370</v>
      </c>
    </row>
    <row r="66" spans="1:14">
      <c r="A66" s="10">
        <v>41456</v>
      </c>
      <c r="B66" s="11">
        <v>13746.72</v>
      </c>
      <c r="C66" s="17">
        <v>14140</v>
      </c>
      <c r="D66" s="13">
        <v>3</v>
      </c>
      <c r="E66" s="14">
        <f t="shared" si="19"/>
        <v>219</v>
      </c>
      <c r="F66" s="15">
        <f t="shared" si="20"/>
        <v>42420</v>
      </c>
      <c r="G66" s="16">
        <f t="shared" si="21"/>
        <v>10032.1917808219</v>
      </c>
      <c r="H66" s="14">
        <f t="shared" si="22"/>
        <v>2197050</v>
      </c>
      <c r="I66" s="16">
        <f t="shared" si="23"/>
        <v>3096660</v>
      </c>
      <c r="J66" s="14">
        <f t="shared" si="24"/>
        <v>899610</v>
      </c>
      <c r="K66" s="22">
        <f t="shared" si="25"/>
        <v>0.409462688605175</v>
      </c>
      <c r="L66" s="27"/>
      <c r="M66" s="24">
        <f t="shared" si="18"/>
        <v>0</v>
      </c>
      <c r="N66" s="24">
        <f t="shared" si="17"/>
        <v>2052950</v>
      </c>
    </row>
    <row r="67" spans="1:14">
      <c r="A67" s="10">
        <v>41487</v>
      </c>
      <c r="B67" s="11">
        <v>13674.5</v>
      </c>
      <c r="C67" s="17">
        <v>13840</v>
      </c>
      <c r="D67" s="13">
        <v>3</v>
      </c>
      <c r="E67" s="14">
        <f t="shared" si="19"/>
        <v>222</v>
      </c>
      <c r="F67" s="15">
        <f t="shared" si="20"/>
        <v>41520</v>
      </c>
      <c r="G67" s="16">
        <f t="shared" si="21"/>
        <v>10083.6486486486</v>
      </c>
      <c r="H67" s="14">
        <f t="shared" si="22"/>
        <v>2238570</v>
      </c>
      <c r="I67" s="16">
        <f t="shared" si="23"/>
        <v>3072480</v>
      </c>
      <c r="J67" s="14">
        <f t="shared" si="24"/>
        <v>833910</v>
      </c>
      <c r="K67" s="22">
        <f t="shared" si="25"/>
        <v>0.372519063509294</v>
      </c>
      <c r="L67" s="27"/>
      <c r="M67" s="24">
        <f t="shared" si="18"/>
        <v>0</v>
      </c>
      <c r="N67" s="24">
        <f t="shared" si="17"/>
        <v>2061430</v>
      </c>
    </row>
    <row r="68" spans="1:14">
      <c r="A68" s="10">
        <v>41518</v>
      </c>
      <c r="B68" s="11">
        <v>13438.07</v>
      </c>
      <c r="C68" s="17">
        <v>13630</v>
      </c>
      <c r="D68" s="13">
        <v>3</v>
      </c>
      <c r="E68" s="14">
        <f t="shared" si="19"/>
        <v>225</v>
      </c>
      <c r="F68" s="15">
        <f t="shared" si="20"/>
        <v>40890</v>
      </c>
      <c r="G68" s="16">
        <f t="shared" si="21"/>
        <v>10130.9333333333</v>
      </c>
      <c r="H68" s="14">
        <f t="shared" si="22"/>
        <v>2279460</v>
      </c>
      <c r="I68" s="16">
        <f t="shared" si="23"/>
        <v>3066750</v>
      </c>
      <c r="J68" s="14">
        <f t="shared" si="24"/>
        <v>787290</v>
      </c>
      <c r="K68" s="22">
        <f t="shared" si="25"/>
        <v>0.345384433155221</v>
      </c>
      <c r="L68" s="27"/>
      <c r="M68" s="24">
        <f t="shared" si="18"/>
        <v>0</v>
      </c>
      <c r="N68" s="24">
        <f t="shared" si="17"/>
        <v>2070540</v>
      </c>
    </row>
    <row r="69" spans="1:14">
      <c r="A69" s="10">
        <v>41548</v>
      </c>
      <c r="B69" s="11">
        <v>14517.98</v>
      </c>
      <c r="C69" s="17">
        <v>14790</v>
      </c>
      <c r="D69" s="13">
        <v>3</v>
      </c>
      <c r="E69" s="14">
        <f t="shared" si="19"/>
        <v>228</v>
      </c>
      <c r="F69" s="15">
        <f t="shared" si="20"/>
        <v>44370</v>
      </c>
      <c r="G69" s="16">
        <f t="shared" si="21"/>
        <v>10192.2368421053</v>
      </c>
      <c r="H69" s="14">
        <f t="shared" si="22"/>
        <v>2323830</v>
      </c>
      <c r="I69" s="16">
        <f t="shared" si="23"/>
        <v>3372120</v>
      </c>
      <c r="J69" s="14">
        <f t="shared" si="24"/>
        <v>1048290</v>
      </c>
      <c r="K69" s="22">
        <f t="shared" si="25"/>
        <v>0.451104426743781</v>
      </c>
      <c r="L69" s="27"/>
      <c r="M69" s="24">
        <f t="shared" si="18"/>
        <v>0</v>
      </c>
      <c r="N69" s="24">
        <f t="shared" si="17"/>
        <v>2076170</v>
      </c>
    </row>
    <row r="70" spans="1:14">
      <c r="A70" s="10">
        <v>41579</v>
      </c>
      <c r="B70" s="11">
        <v>14403.07</v>
      </c>
      <c r="C70" s="17">
        <v>14690</v>
      </c>
      <c r="D70" s="13">
        <v>3</v>
      </c>
      <c r="E70" s="14">
        <f t="shared" si="19"/>
        <v>231</v>
      </c>
      <c r="F70" s="15">
        <f t="shared" si="20"/>
        <v>44070</v>
      </c>
      <c r="G70" s="16">
        <f t="shared" si="21"/>
        <v>10250.6493506493</v>
      </c>
      <c r="H70" s="14">
        <f t="shared" si="22"/>
        <v>2367900</v>
      </c>
      <c r="I70" s="16">
        <f t="shared" si="23"/>
        <v>3393390</v>
      </c>
      <c r="J70" s="14">
        <f t="shared" si="24"/>
        <v>1025490</v>
      </c>
      <c r="K70" s="22">
        <f t="shared" si="25"/>
        <v>0.433079944254403</v>
      </c>
      <c r="L70" s="27"/>
      <c r="M70" s="24">
        <f t="shared" si="18"/>
        <v>0</v>
      </c>
      <c r="N70" s="24">
        <f t="shared" si="17"/>
        <v>2082100</v>
      </c>
    </row>
    <row r="71" spans="1:14">
      <c r="A71" s="10">
        <v>41609</v>
      </c>
      <c r="B71" s="11">
        <v>15659.74</v>
      </c>
      <c r="C71" s="17">
        <v>15950</v>
      </c>
      <c r="D71" s="13">
        <v>0</v>
      </c>
      <c r="E71" s="14">
        <f t="shared" si="19"/>
        <v>231</v>
      </c>
      <c r="F71" s="15">
        <f t="shared" si="20"/>
        <v>0</v>
      </c>
      <c r="G71" s="16">
        <f t="shared" si="21"/>
        <v>10250.6493506493</v>
      </c>
      <c r="H71" s="14">
        <f t="shared" si="22"/>
        <v>2367900</v>
      </c>
      <c r="I71" s="16">
        <f t="shared" si="23"/>
        <v>3684450</v>
      </c>
      <c r="J71" s="14">
        <f t="shared" si="24"/>
        <v>1316550</v>
      </c>
      <c r="K71" s="22">
        <f t="shared" si="25"/>
        <v>0.555998986443684</v>
      </c>
      <c r="L71" s="27"/>
      <c r="M71" s="24">
        <f t="shared" si="18"/>
        <v>0</v>
      </c>
      <c r="N71" s="24">
        <f t="shared" si="17"/>
        <v>2132100</v>
      </c>
    </row>
    <row r="72" spans="1:14">
      <c r="A72" s="10">
        <v>41640</v>
      </c>
      <c r="B72" s="11">
        <v>16147.54</v>
      </c>
      <c r="C72" s="17">
        <v>16420</v>
      </c>
      <c r="D72" s="13">
        <v>0</v>
      </c>
      <c r="E72" s="14">
        <f t="shared" si="19"/>
        <v>231</v>
      </c>
      <c r="F72" s="15">
        <f t="shared" si="20"/>
        <v>0</v>
      </c>
      <c r="G72" s="16">
        <f t="shared" si="21"/>
        <v>10250.6493506493</v>
      </c>
      <c r="H72" s="14">
        <f t="shared" si="22"/>
        <v>2367900</v>
      </c>
      <c r="I72" s="16">
        <f t="shared" si="23"/>
        <v>3793020</v>
      </c>
      <c r="J72" s="53">
        <f t="shared" si="24"/>
        <v>1425120</v>
      </c>
      <c r="K72" s="39">
        <f t="shared" si="25"/>
        <v>0.601849740276194</v>
      </c>
      <c r="L72" s="27"/>
      <c r="M72" s="24">
        <f t="shared" si="18"/>
        <v>0</v>
      </c>
      <c r="N72" s="24">
        <f t="shared" si="17"/>
        <v>2182100</v>
      </c>
    </row>
    <row r="73" spans="1:14">
      <c r="A73" s="35" t="s">
        <v>15</v>
      </c>
      <c r="B73" s="36">
        <f>B72</f>
        <v>16147.54</v>
      </c>
      <c r="C73" s="2">
        <f>C72</f>
        <v>16420</v>
      </c>
      <c r="D73" s="26"/>
      <c r="E73" s="26"/>
      <c r="F73" s="37"/>
      <c r="G73" s="38"/>
      <c r="H73" s="26"/>
      <c r="I73" s="38"/>
      <c r="J73" s="26"/>
      <c r="K73" s="26"/>
      <c r="L73" s="40">
        <f>E72</f>
        <v>231</v>
      </c>
      <c r="M73" s="25">
        <f t="shared" si="18"/>
        <v>3793020</v>
      </c>
      <c r="N73" s="25"/>
    </row>
    <row r="74" spans="2:14">
      <c r="B74" s="36"/>
      <c r="C74" s="2"/>
      <c r="D74" s="26"/>
      <c r="E74" s="26"/>
      <c r="F74" s="37"/>
      <c r="G74" s="38"/>
      <c r="H74" s="26"/>
      <c r="I74" s="38"/>
      <c r="J74" s="26"/>
      <c r="K74" s="26"/>
      <c r="L74" s="2"/>
      <c r="M74" s="25"/>
      <c r="N74" s="25"/>
    </row>
    <row r="75" spans="1:13">
      <c r="A75" s="55"/>
      <c r="B75" s="36"/>
      <c r="C75" s="2"/>
      <c r="D75" s="26"/>
      <c r="E75" s="26"/>
      <c r="F75" s="37"/>
      <c r="G75" s="38"/>
      <c r="H75" s="26"/>
      <c r="I75" s="38"/>
      <c r="J75" s="26"/>
      <c r="K75" s="26"/>
      <c r="L75" s="2"/>
      <c r="M75" s="25"/>
    </row>
    <row r="77" spans="1:1">
      <c r="A77" s="55"/>
    </row>
  </sheetData>
  <mergeCells count="1">
    <mergeCell ref="Q1:R1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Y76"/>
  <sheetViews>
    <sheetView workbookViewId="0">
      <pane ySplit="1" topLeftCell="A65" activePane="bottomLeft" state="frozen"/>
      <selection/>
      <selection pane="bottomLeft" activeCell="Q65" sqref="Q65"/>
    </sheetView>
  </sheetViews>
  <sheetFormatPr defaultColWidth="9" defaultRowHeight="17.25"/>
  <cols>
    <col min="1" max="1" width="10.5" style="42" customWidth="1"/>
    <col min="2" max="3" width="6.875" style="42" customWidth="1"/>
    <col min="4" max="4" width="3.875" style="42" customWidth="1"/>
    <col min="5" max="5" width="4.375" style="42" customWidth="1"/>
    <col min="6" max="6" width="6.75" style="42" customWidth="1"/>
    <col min="7" max="7" width="6.875" style="42" customWidth="1"/>
    <col min="8" max="8" width="8.375" style="42" customWidth="1"/>
    <col min="9" max="9" width="8.875" style="42" customWidth="1"/>
    <col min="10" max="10" width="8.375" style="42" customWidth="1"/>
    <col min="11" max="11" width="6.875" style="42" customWidth="1"/>
    <col min="12" max="12" width="4.375" style="42" customWidth="1"/>
    <col min="13" max="14" width="8.875" style="42" customWidth="1"/>
    <col min="15" max="15" width="9.875" style="42"/>
    <col min="16" max="16384" width="9" style="42"/>
  </cols>
  <sheetData>
    <row r="1" s="1" customFormat="1" ht="36.95" customHeight="1" spans="1:16379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9" t="s">
        <v>8</v>
      </c>
      <c r="J1" s="9" t="s">
        <v>9</v>
      </c>
      <c r="K1" s="18" t="s">
        <v>10</v>
      </c>
      <c r="L1" s="19" t="s">
        <v>11</v>
      </c>
      <c r="M1" s="20" t="s">
        <v>12</v>
      </c>
      <c r="N1" s="8" t="s">
        <v>13</v>
      </c>
      <c r="O1" s="21"/>
      <c r="P1" s="21"/>
      <c r="Q1" s="29"/>
      <c r="R1" s="30"/>
      <c r="S1" s="31"/>
      <c r="T1" s="2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</row>
    <row r="2" s="41" customFormat="1" spans="1:16379">
      <c r="A2" s="10">
        <v>39539</v>
      </c>
      <c r="B2" s="11">
        <v>12539.8</v>
      </c>
      <c r="C2" s="12">
        <v>12830</v>
      </c>
      <c r="D2" s="13">
        <v>3</v>
      </c>
      <c r="E2" s="14">
        <f>D2</f>
        <v>3</v>
      </c>
      <c r="F2" s="15">
        <f t="shared" ref="F2:F12" si="0">C2*D2</f>
        <v>38490</v>
      </c>
      <c r="G2" s="16">
        <f t="shared" ref="G2:G12" si="1">H2/E2</f>
        <v>12830</v>
      </c>
      <c r="H2" s="14">
        <f>F2</f>
        <v>38490</v>
      </c>
      <c r="I2" s="16">
        <f t="shared" ref="I2:I12" si="2">E2*C2</f>
        <v>38490</v>
      </c>
      <c r="J2" s="14">
        <f t="shared" ref="J2:J12" si="3">I2-H2</f>
        <v>0</v>
      </c>
      <c r="K2" s="22">
        <f t="shared" ref="K2:K12" si="4">J2/H2</f>
        <v>0</v>
      </c>
      <c r="L2" s="23"/>
      <c r="M2" s="24">
        <f t="shared" ref="M2:M12" si="5">L2*C2</f>
        <v>0</v>
      </c>
      <c r="N2" s="24">
        <f>1000000+50000-F2</f>
        <v>1011510</v>
      </c>
      <c r="O2" s="43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</row>
    <row r="3" s="41" customFormat="1" spans="1:16379">
      <c r="A3" s="10">
        <v>39569</v>
      </c>
      <c r="B3" s="11">
        <v>13802.59</v>
      </c>
      <c r="C3" s="12">
        <v>14120</v>
      </c>
      <c r="D3" s="13">
        <v>3</v>
      </c>
      <c r="E3" s="14">
        <f t="shared" ref="E3:E12" si="6">E2+D3-L3</f>
        <v>6</v>
      </c>
      <c r="F3" s="15">
        <f t="shared" si="0"/>
        <v>42360</v>
      </c>
      <c r="G3" s="16">
        <f t="shared" si="1"/>
        <v>13475</v>
      </c>
      <c r="H3" s="14">
        <f t="shared" ref="H3:H12" si="7">H2+F3-M3</f>
        <v>80850</v>
      </c>
      <c r="I3" s="16">
        <f t="shared" si="2"/>
        <v>84720</v>
      </c>
      <c r="J3" s="14">
        <f t="shared" si="3"/>
        <v>3870</v>
      </c>
      <c r="K3" s="22">
        <f t="shared" si="4"/>
        <v>0.0478664192949907</v>
      </c>
      <c r="L3" s="23"/>
      <c r="M3" s="24">
        <f t="shared" si="5"/>
        <v>0</v>
      </c>
      <c r="N3" s="24">
        <f t="shared" ref="N3:N12" si="8">N2+50000-F3</f>
        <v>1019150</v>
      </c>
      <c r="O3" s="43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</row>
    <row r="4" s="42" customFormat="1" spans="1:14">
      <c r="A4" s="10">
        <v>39600</v>
      </c>
      <c r="B4" s="11">
        <v>14342.96</v>
      </c>
      <c r="C4" s="17">
        <v>14670</v>
      </c>
      <c r="D4" s="13">
        <v>3</v>
      </c>
      <c r="E4" s="14">
        <f t="shared" si="6"/>
        <v>9</v>
      </c>
      <c r="F4" s="15">
        <f t="shared" si="0"/>
        <v>44010</v>
      </c>
      <c r="G4" s="16">
        <f t="shared" si="1"/>
        <v>13873.3333333333</v>
      </c>
      <c r="H4" s="14">
        <f t="shared" si="7"/>
        <v>124860</v>
      </c>
      <c r="I4" s="16">
        <f t="shared" si="2"/>
        <v>132030</v>
      </c>
      <c r="J4" s="14">
        <f t="shared" si="3"/>
        <v>7170</v>
      </c>
      <c r="K4" s="22">
        <f t="shared" si="4"/>
        <v>0.057424315233061</v>
      </c>
      <c r="L4" s="27"/>
      <c r="M4" s="24">
        <f t="shared" si="5"/>
        <v>0</v>
      </c>
      <c r="N4" s="24">
        <f t="shared" si="8"/>
        <v>1025140</v>
      </c>
    </row>
    <row r="5" s="42" customFormat="1" spans="1:14">
      <c r="A5" s="10">
        <v>39630</v>
      </c>
      <c r="B5" s="11">
        <v>13514.86</v>
      </c>
      <c r="C5" s="17">
        <v>13800</v>
      </c>
      <c r="D5" s="13">
        <v>3</v>
      </c>
      <c r="E5" s="14">
        <f t="shared" si="6"/>
        <v>12</v>
      </c>
      <c r="F5" s="15">
        <f t="shared" si="0"/>
        <v>41400</v>
      </c>
      <c r="G5" s="16">
        <f t="shared" si="1"/>
        <v>13855</v>
      </c>
      <c r="H5" s="14">
        <f t="shared" si="7"/>
        <v>166260</v>
      </c>
      <c r="I5" s="16">
        <f t="shared" si="2"/>
        <v>165600</v>
      </c>
      <c r="J5" s="14">
        <f t="shared" si="3"/>
        <v>-660</v>
      </c>
      <c r="K5" s="22">
        <f t="shared" si="4"/>
        <v>-0.00396968603392277</v>
      </c>
      <c r="L5" s="27"/>
      <c r="M5" s="24">
        <f t="shared" si="5"/>
        <v>0</v>
      </c>
      <c r="N5" s="24">
        <f t="shared" si="8"/>
        <v>1033740</v>
      </c>
    </row>
    <row r="6" s="42" customFormat="1" spans="1:14">
      <c r="A6" s="10">
        <v>39661</v>
      </c>
      <c r="B6" s="11">
        <v>13276.57</v>
      </c>
      <c r="C6" s="17">
        <v>13360</v>
      </c>
      <c r="D6" s="13">
        <v>3</v>
      </c>
      <c r="E6" s="14">
        <f t="shared" si="6"/>
        <v>15</v>
      </c>
      <c r="F6" s="15">
        <f t="shared" si="0"/>
        <v>40080</v>
      </c>
      <c r="G6" s="16">
        <f t="shared" si="1"/>
        <v>13756</v>
      </c>
      <c r="H6" s="14">
        <f t="shared" si="7"/>
        <v>206340</v>
      </c>
      <c r="I6" s="16">
        <f t="shared" si="2"/>
        <v>200400</v>
      </c>
      <c r="J6" s="14">
        <f t="shared" si="3"/>
        <v>-5940</v>
      </c>
      <c r="K6" s="22">
        <f t="shared" si="4"/>
        <v>-0.0287874382087816</v>
      </c>
      <c r="L6" s="27"/>
      <c r="M6" s="24">
        <f t="shared" si="5"/>
        <v>0</v>
      </c>
      <c r="N6" s="24">
        <f t="shared" si="8"/>
        <v>1043660</v>
      </c>
    </row>
    <row r="7" s="42" customFormat="1" spans="1:14">
      <c r="A7" s="10">
        <v>39692</v>
      </c>
      <c r="B7" s="11">
        <v>12936.81</v>
      </c>
      <c r="C7" s="17">
        <v>13010</v>
      </c>
      <c r="D7" s="13">
        <v>3</v>
      </c>
      <c r="E7" s="14">
        <f t="shared" si="6"/>
        <v>18</v>
      </c>
      <c r="F7" s="15">
        <f t="shared" si="0"/>
        <v>39030</v>
      </c>
      <c r="G7" s="16">
        <f t="shared" si="1"/>
        <v>13631.6666666667</v>
      </c>
      <c r="H7" s="14">
        <f t="shared" si="7"/>
        <v>245370</v>
      </c>
      <c r="I7" s="16">
        <f t="shared" si="2"/>
        <v>234180</v>
      </c>
      <c r="J7" s="14">
        <f t="shared" si="3"/>
        <v>-11190</v>
      </c>
      <c r="K7" s="22">
        <f t="shared" si="4"/>
        <v>-0.0456045971390145</v>
      </c>
      <c r="L7" s="27"/>
      <c r="M7" s="24">
        <f t="shared" si="5"/>
        <v>0</v>
      </c>
      <c r="N7" s="24">
        <f t="shared" si="8"/>
        <v>1054630</v>
      </c>
    </row>
    <row r="8" s="42" customFormat="1" spans="1:14">
      <c r="A8" s="10">
        <v>39722</v>
      </c>
      <c r="B8" s="11">
        <v>11396.61</v>
      </c>
      <c r="C8" s="17">
        <v>11660</v>
      </c>
      <c r="D8" s="13">
        <v>3</v>
      </c>
      <c r="E8" s="14">
        <f t="shared" si="6"/>
        <v>21</v>
      </c>
      <c r="F8" s="15">
        <f t="shared" si="0"/>
        <v>34980</v>
      </c>
      <c r="G8" s="16">
        <f t="shared" si="1"/>
        <v>13350</v>
      </c>
      <c r="H8" s="14">
        <f t="shared" si="7"/>
        <v>280350</v>
      </c>
      <c r="I8" s="16">
        <f t="shared" si="2"/>
        <v>244860</v>
      </c>
      <c r="J8" s="14">
        <f t="shared" si="3"/>
        <v>-35490</v>
      </c>
      <c r="K8" s="22">
        <f t="shared" si="4"/>
        <v>-0.126591760299625</v>
      </c>
      <c r="L8" s="27"/>
      <c r="M8" s="24">
        <f t="shared" si="5"/>
        <v>0</v>
      </c>
      <c r="N8" s="24">
        <f t="shared" si="8"/>
        <v>1069650</v>
      </c>
    </row>
    <row r="9" s="42" customFormat="1" spans="1:14">
      <c r="A9" s="10">
        <v>39753</v>
      </c>
      <c r="B9" s="11">
        <v>8702.77</v>
      </c>
      <c r="C9" s="17">
        <v>9100</v>
      </c>
      <c r="D9" s="13">
        <v>6</v>
      </c>
      <c r="E9" s="14">
        <f t="shared" si="6"/>
        <v>27</v>
      </c>
      <c r="F9" s="15">
        <f t="shared" si="0"/>
        <v>54600</v>
      </c>
      <c r="G9" s="16">
        <f t="shared" si="1"/>
        <v>12405.5555555556</v>
      </c>
      <c r="H9" s="14">
        <f t="shared" si="7"/>
        <v>334950</v>
      </c>
      <c r="I9" s="16">
        <f t="shared" si="2"/>
        <v>245700</v>
      </c>
      <c r="J9" s="14">
        <f t="shared" si="3"/>
        <v>-89250</v>
      </c>
      <c r="K9" s="45">
        <f t="shared" si="4"/>
        <v>-0.266457680250784</v>
      </c>
      <c r="L9" s="27"/>
      <c r="M9" s="24">
        <f t="shared" si="5"/>
        <v>0</v>
      </c>
      <c r="N9" s="24">
        <f t="shared" si="8"/>
        <v>1065050</v>
      </c>
    </row>
    <row r="10" s="42" customFormat="1" spans="1:14">
      <c r="A10" s="10">
        <v>39783</v>
      </c>
      <c r="B10" s="11">
        <v>8464.36</v>
      </c>
      <c r="C10" s="17">
        <v>8580</v>
      </c>
      <c r="D10" s="13">
        <v>6</v>
      </c>
      <c r="E10" s="14">
        <f t="shared" si="6"/>
        <v>33</v>
      </c>
      <c r="F10" s="15">
        <f t="shared" si="0"/>
        <v>51480</v>
      </c>
      <c r="G10" s="16">
        <f t="shared" si="1"/>
        <v>11710</v>
      </c>
      <c r="H10" s="14">
        <f t="shared" si="7"/>
        <v>386430</v>
      </c>
      <c r="I10" s="16">
        <f t="shared" si="2"/>
        <v>283140</v>
      </c>
      <c r="J10" s="14">
        <f t="shared" si="3"/>
        <v>-103290</v>
      </c>
      <c r="K10" s="22">
        <f t="shared" si="4"/>
        <v>-0.267292912040991</v>
      </c>
      <c r="L10" s="27"/>
      <c r="M10" s="24">
        <f t="shared" si="5"/>
        <v>0</v>
      </c>
      <c r="N10" s="24">
        <f t="shared" si="8"/>
        <v>1063570</v>
      </c>
    </row>
    <row r="11" s="42" customFormat="1" spans="1:14">
      <c r="A11" s="10">
        <v>39814</v>
      </c>
      <c r="B11" s="11">
        <v>8991.21</v>
      </c>
      <c r="C11" s="17">
        <v>9320</v>
      </c>
      <c r="D11" s="13">
        <v>6</v>
      </c>
      <c r="E11" s="14">
        <f t="shared" si="6"/>
        <v>39</v>
      </c>
      <c r="F11" s="15">
        <f t="shared" si="0"/>
        <v>55920</v>
      </c>
      <c r="G11" s="16">
        <f t="shared" si="1"/>
        <v>11342.3076923077</v>
      </c>
      <c r="H11" s="14">
        <f t="shared" si="7"/>
        <v>442350</v>
      </c>
      <c r="I11" s="16">
        <f t="shared" si="2"/>
        <v>363480</v>
      </c>
      <c r="J11" s="14">
        <f t="shared" si="3"/>
        <v>-78870</v>
      </c>
      <c r="K11" s="22">
        <f t="shared" si="4"/>
        <v>-0.178297728043405</v>
      </c>
      <c r="L11" s="27"/>
      <c r="M11" s="24">
        <f t="shared" si="5"/>
        <v>0</v>
      </c>
      <c r="N11" s="24">
        <f t="shared" si="8"/>
        <v>1057650</v>
      </c>
    </row>
    <row r="12" s="42" customFormat="1" spans="1:14">
      <c r="A12" s="10">
        <v>39845</v>
      </c>
      <c r="B12" s="11">
        <v>7908.51</v>
      </c>
      <c r="C12" s="17">
        <v>7990</v>
      </c>
      <c r="D12" s="13">
        <v>12</v>
      </c>
      <c r="E12" s="14">
        <f t="shared" si="6"/>
        <v>51</v>
      </c>
      <c r="F12" s="15">
        <f t="shared" si="0"/>
        <v>95880</v>
      </c>
      <c r="G12" s="16">
        <f t="shared" si="1"/>
        <v>10553.5294117647</v>
      </c>
      <c r="H12" s="14">
        <f t="shared" si="7"/>
        <v>538230</v>
      </c>
      <c r="I12" s="16">
        <f t="shared" si="2"/>
        <v>407490</v>
      </c>
      <c r="J12" s="14">
        <f t="shared" si="3"/>
        <v>-130740</v>
      </c>
      <c r="K12" s="22">
        <f t="shared" si="4"/>
        <v>-0.24290730728499</v>
      </c>
      <c r="L12" s="27"/>
      <c r="M12" s="24">
        <f t="shared" si="5"/>
        <v>0</v>
      </c>
      <c r="N12" s="24">
        <f t="shared" si="8"/>
        <v>1011770</v>
      </c>
    </row>
    <row r="13" s="42" customFormat="1" spans="1:14">
      <c r="A13" s="10">
        <v>39873</v>
      </c>
      <c r="B13" s="11">
        <v>7454.28</v>
      </c>
      <c r="C13" s="17">
        <v>7470</v>
      </c>
      <c r="D13" s="13">
        <v>12</v>
      </c>
      <c r="E13" s="14">
        <f t="shared" ref="E13:E44" si="9">E12+D13-L13</f>
        <v>63</v>
      </c>
      <c r="F13" s="15">
        <f t="shared" ref="F13:F44" si="10">C13*D13</f>
        <v>89640</v>
      </c>
      <c r="G13" s="16">
        <f t="shared" ref="G13:G44" si="11">H13/E13</f>
        <v>9966.19047619048</v>
      </c>
      <c r="H13" s="14">
        <f t="shared" ref="H13:H44" si="12">H12+F13-M13</f>
        <v>627870</v>
      </c>
      <c r="I13" s="16">
        <f t="shared" ref="I13:I44" si="13">E13*C13</f>
        <v>470610</v>
      </c>
      <c r="J13" s="14">
        <f t="shared" ref="J13:J44" si="14">I13-H13</f>
        <v>-157260</v>
      </c>
      <c r="K13" s="22">
        <f t="shared" ref="K13:K44" si="15">J13/H13</f>
        <v>-0.250465860767356</v>
      </c>
      <c r="L13" s="27"/>
      <c r="M13" s="24">
        <f t="shared" ref="M13:M72" si="16">L13*C13</f>
        <v>0</v>
      </c>
      <c r="N13" s="24">
        <f t="shared" ref="N13:N44" si="17">N12+50000-F13</f>
        <v>972130</v>
      </c>
    </row>
    <row r="14" s="42" customFormat="1" spans="1:14">
      <c r="A14" s="10">
        <v>39904</v>
      </c>
      <c r="B14" s="11">
        <v>8173.36</v>
      </c>
      <c r="C14" s="17">
        <v>8420</v>
      </c>
      <c r="D14" s="13">
        <v>6</v>
      </c>
      <c r="E14" s="14">
        <f t="shared" si="9"/>
        <v>69</v>
      </c>
      <c r="F14" s="15">
        <f t="shared" si="10"/>
        <v>50520</v>
      </c>
      <c r="G14" s="16">
        <f t="shared" si="11"/>
        <v>9831.73913043478</v>
      </c>
      <c r="H14" s="14">
        <f t="shared" si="12"/>
        <v>678390</v>
      </c>
      <c r="I14" s="16">
        <f t="shared" si="13"/>
        <v>580980</v>
      </c>
      <c r="J14" s="14">
        <f t="shared" si="14"/>
        <v>-97410</v>
      </c>
      <c r="K14" s="22">
        <f t="shared" si="15"/>
        <v>-0.143589970371026</v>
      </c>
      <c r="L14" s="27"/>
      <c r="M14" s="24">
        <f t="shared" si="16"/>
        <v>0</v>
      </c>
      <c r="N14" s="24">
        <f t="shared" si="17"/>
        <v>971610</v>
      </c>
    </row>
    <row r="15" s="42" customFormat="1" spans="1:14">
      <c r="A15" s="10">
        <v>39934</v>
      </c>
      <c r="B15" s="11">
        <v>8848.84</v>
      </c>
      <c r="C15" s="17">
        <v>9090</v>
      </c>
      <c r="D15" s="13">
        <v>6</v>
      </c>
      <c r="E15" s="14">
        <f t="shared" si="9"/>
        <v>75</v>
      </c>
      <c r="F15" s="15">
        <f t="shared" si="10"/>
        <v>54540</v>
      </c>
      <c r="G15" s="16">
        <f t="shared" si="11"/>
        <v>9772.4</v>
      </c>
      <c r="H15" s="14">
        <f t="shared" si="12"/>
        <v>732930</v>
      </c>
      <c r="I15" s="16">
        <f t="shared" si="13"/>
        <v>681750</v>
      </c>
      <c r="J15" s="14">
        <f t="shared" si="14"/>
        <v>-51180</v>
      </c>
      <c r="K15" s="22">
        <f t="shared" si="15"/>
        <v>-0.0698293152142769</v>
      </c>
      <c r="L15" s="27"/>
      <c r="M15" s="24">
        <f t="shared" si="16"/>
        <v>0</v>
      </c>
      <c r="N15" s="24">
        <f t="shared" si="17"/>
        <v>967070</v>
      </c>
    </row>
    <row r="16" s="42" customFormat="1" spans="1:14">
      <c r="A16" s="10">
        <v>39965</v>
      </c>
      <c r="B16" s="11">
        <v>9517.49</v>
      </c>
      <c r="C16" s="17">
        <v>9750</v>
      </c>
      <c r="D16" s="13">
        <v>6</v>
      </c>
      <c r="E16" s="14">
        <f t="shared" si="9"/>
        <v>81</v>
      </c>
      <c r="F16" s="15">
        <f t="shared" si="10"/>
        <v>58500</v>
      </c>
      <c r="G16" s="16">
        <f t="shared" si="11"/>
        <v>9770.74074074074</v>
      </c>
      <c r="H16" s="14">
        <f t="shared" si="12"/>
        <v>791430</v>
      </c>
      <c r="I16" s="16">
        <f t="shared" si="13"/>
        <v>789750</v>
      </c>
      <c r="J16" s="14">
        <f t="shared" si="14"/>
        <v>-1680</v>
      </c>
      <c r="K16" s="22">
        <f t="shared" si="15"/>
        <v>-0.00212273985065009</v>
      </c>
      <c r="L16" s="27"/>
      <c r="M16" s="24">
        <f t="shared" si="16"/>
        <v>0</v>
      </c>
      <c r="N16" s="24">
        <f t="shared" si="17"/>
        <v>958570</v>
      </c>
    </row>
    <row r="17" s="42" customFormat="1" spans="1:14">
      <c r="A17" s="10">
        <v>39995</v>
      </c>
      <c r="B17" s="11">
        <v>9889.34</v>
      </c>
      <c r="C17" s="17">
        <v>10110</v>
      </c>
      <c r="D17" s="13">
        <v>6</v>
      </c>
      <c r="E17" s="14">
        <f t="shared" si="9"/>
        <v>87</v>
      </c>
      <c r="F17" s="15">
        <f t="shared" si="10"/>
        <v>60660</v>
      </c>
      <c r="G17" s="16">
        <f t="shared" si="11"/>
        <v>9794.13793103448</v>
      </c>
      <c r="H17" s="14">
        <f t="shared" si="12"/>
        <v>852090</v>
      </c>
      <c r="I17" s="16">
        <f t="shared" si="13"/>
        <v>879570</v>
      </c>
      <c r="J17" s="14">
        <f t="shared" si="14"/>
        <v>27480</v>
      </c>
      <c r="K17" s="22">
        <f t="shared" si="15"/>
        <v>0.0322501144245326</v>
      </c>
      <c r="L17" s="27"/>
      <c r="M17" s="24">
        <f t="shared" si="16"/>
        <v>0</v>
      </c>
      <c r="N17" s="24">
        <f t="shared" si="17"/>
        <v>947910</v>
      </c>
    </row>
    <row r="18" s="42" customFormat="1" spans="1:14">
      <c r="A18" s="10">
        <v>40026</v>
      </c>
      <c r="B18" s="11">
        <v>10355.23</v>
      </c>
      <c r="C18" s="17">
        <v>10400</v>
      </c>
      <c r="D18" s="13">
        <v>6</v>
      </c>
      <c r="E18" s="14">
        <f t="shared" si="9"/>
        <v>93</v>
      </c>
      <c r="F18" s="15">
        <f t="shared" si="10"/>
        <v>62400</v>
      </c>
      <c r="G18" s="16">
        <f t="shared" si="11"/>
        <v>9833.22580645161</v>
      </c>
      <c r="H18" s="14">
        <f t="shared" si="12"/>
        <v>914490</v>
      </c>
      <c r="I18" s="16">
        <f t="shared" si="13"/>
        <v>967200</v>
      </c>
      <c r="J18" s="14">
        <f t="shared" si="14"/>
        <v>52710</v>
      </c>
      <c r="K18" s="22">
        <f t="shared" si="15"/>
        <v>0.0576386838565758</v>
      </c>
      <c r="L18" s="27"/>
      <c r="M18" s="24">
        <f t="shared" si="16"/>
        <v>0</v>
      </c>
      <c r="N18" s="24">
        <f t="shared" si="17"/>
        <v>935510</v>
      </c>
    </row>
    <row r="19" s="42" customFormat="1" spans="1:14">
      <c r="A19" s="10">
        <v>40057</v>
      </c>
      <c r="B19" s="11">
        <v>10453.37</v>
      </c>
      <c r="C19" s="17">
        <v>10500</v>
      </c>
      <c r="D19" s="13">
        <v>6</v>
      </c>
      <c r="E19" s="14">
        <f t="shared" si="9"/>
        <v>99</v>
      </c>
      <c r="F19" s="15">
        <f t="shared" si="10"/>
        <v>63000</v>
      </c>
      <c r="G19" s="16">
        <f t="shared" si="11"/>
        <v>9873.63636363636</v>
      </c>
      <c r="H19" s="14">
        <f t="shared" si="12"/>
        <v>977490</v>
      </c>
      <c r="I19" s="16">
        <f t="shared" si="13"/>
        <v>1039500</v>
      </c>
      <c r="J19" s="14">
        <f t="shared" si="14"/>
        <v>62010</v>
      </c>
      <c r="K19" s="22">
        <f t="shared" si="15"/>
        <v>0.0634379891354387</v>
      </c>
      <c r="L19" s="27"/>
      <c r="M19" s="24">
        <f t="shared" si="16"/>
        <v>0</v>
      </c>
      <c r="N19" s="24">
        <f t="shared" si="17"/>
        <v>922510</v>
      </c>
    </row>
    <row r="20" s="42" customFormat="1" spans="1:14">
      <c r="A20" s="10">
        <v>40087</v>
      </c>
      <c r="B20" s="11">
        <v>10072.64</v>
      </c>
      <c r="C20" s="17">
        <v>10120</v>
      </c>
      <c r="D20" s="13">
        <v>6</v>
      </c>
      <c r="E20" s="14">
        <f t="shared" si="9"/>
        <v>105</v>
      </c>
      <c r="F20" s="15">
        <f t="shared" si="10"/>
        <v>60720</v>
      </c>
      <c r="G20" s="16">
        <f t="shared" si="11"/>
        <v>9887.71428571429</v>
      </c>
      <c r="H20" s="14">
        <f t="shared" si="12"/>
        <v>1038210</v>
      </c>
      <c r="I20" s="16">
        <f t="shared" si="13"/>
        <v>1062600</v>
      </c>
      <c r="J20" s="14">
        <f t="shared" si="14"/>
        <v>24390</v>
      </c>
      <c r="K20" s="22">
        <f t="shared" si="15"/>
        <v>0.0234923570375936</v>
      </c>
      <c r="L20" s="27"/>
      <c r="M20" s="24">
        <f t="shared" si="16"/>
        <v>0</v>
      </c>
      <c r="N20" s="24">
        <f t="shared" si="17"/>
        <v>911790</v>
      </c>
    </row>
    <row r="21" s="42" customFormat="1" spans="1:14">
      <c r="A21" s="10">
        <v>40118</v>
      </c>
      <c r="B21" s="11">
        <v>9903.77</v>
      </c>
      <c r="C21" s="17">
        <v>9810</v>
      </c>
      <c r="D21" s="13">
        <v>6</v>
      </c>
      <c r="E21" s="14">
        <f t="shared" si="9"/>
        <v>111</v>
      </c>
      <c r="F21" s="15">
        <f t="shared" si="10"/>
        <v>58860</v>
      </c>
      <c r="G21" s="16">
        <f t="shared" si="11"/>
        <v>9883.51351351351</v>
      </c>
      <c r="H21" s="14">
        <f t="shared" si="12"/>
        <v>1097070</v>
      </c>
      <c r="I21" s="16">
        <f t="shared" si="13"/>
        <v>1088910</v>
      </c>
      <c r="J21" s="14">
        <f t="shared" si="14"/>
        <v>-8160</v>
      </c>
      <c r="K21" s="22">
        <f t="shared" si="15"/>
        <v>-0.00743799392928437</v>
      </c>
      <c r="L21" s="27"/>
      <c r="M21" s="24">
        <f t="shared" si="16"/>
        <v>0</v>
      </c>
      <c r="N21" s="24">
        <f t="shared" si="17"/>
        <v>902930</v>
      </c>
    </row>
    <row r="22" s="42" customFormat="1" spans="1:14">
      <c r="A22" s="10">
        <v>40148</v>
      </c>
      <c r="B22" s="11">
        <v>9281.82</v>
      </c>
      <c r="C22" s="17">
        <v>9320</v>
      </c>
      <c r="D22" s="13">
        <v>6</v>
      </c>
      <c r="E22" s="14">
        <f t="shared" si="9"/>
        <v>117</v>
      </c>
      <c r="F22" s="15">
        <f t="shared" si="10"/>
        <v>55920</v>
      </c>
      <c r="G22" s="16">
        <f t="shared" si="11"/>
        <v>9854.61538461538</v>
      </c>
      <c r="H22" s="14">
        <f t="shared" si="12"/>
        <v>1152990</v>
      </c>
      <c r="I22" s="16">
        <f t="shared" si="13"/>
        <v>1090440</v>
      </c>
      <c r="J22" s="14">
        <f t="shared" si="14"/>
        <v>-62550</v>
      </c>
      <c r="K22" s="22">
        <f t="shared" si="15"/>
        <v>-0.0542502536882367</v>
      </c>
      <c r="L22" s="27"/>
      <c r="M22" s="24">
        <f t="shared" si="16"/>
        <v>0</v>
      </c>
      <c r="N22" s="24">
        <f t="shared" si="17"/>
        <v>897010</v>
      </c>
    </row>
    <row r="23" s="42" customFormat="1" spans="1:14">
      <c r="A23" s="10">
        <v>40179</v>
      </c>
      <c r="B23" s="11">
        <v>10609.34</v>
      </c>
      <c r="C23" s="17">
        <v>10680</v>
      </c>
      <c r="D23" s="13">
        <v>3</v>
      </c>
      <c r="E23" s="14">
        <f t="shared" si="9"/>
        <v>120</v>
      </c>
      <c r="F23" s="15">
        <f t="shared" si="10"/>
        <v>32040</v>
      </c>
      <c r="G23" s="16">
        <f t="shared" si="11"/>
        <v>9875.25</v>
      </c>
      <c r="H23" s="14">
        <f t="shared" si="12"/>
        <v>1185030</v>
      </c>
      <c r="I23" s="16">
        <f t="shared" si="13"/>
        <v>1281600</v>
      </c>
      <c r="J23" s="14">
        <f t="shared" si="14"/>
        <v>96570</v>
      </c>
      <c r="K23" s="22">
        <f t="shared" si="15"/>
        <v>0.0814916078073973</v>
      </c>
      <c r="L23" s="27"/>
      <c r="M23" s="24">
        <f t="shared" si="16"/>
        <v>0</v>
      </c>
      <c r="N23" s="24">
        <f t="shared" si="17"/>
        <v>914970</v>
      </c>
    </row>
    <row r="24" s="42" customFormat="1" spans="1:14">
      <c r="A24" s="10">
        <v>40210</v>
      </c>
      <c r="B24" s="11">
        <v>10212.36</v>
      </c>
      <c r="C24" s="17">
        <v>10310</v>
      </c>
      <c r="D24" s="13">
        <v>6</v>
      </c>
      <c r="E24" s="14">
        <f t="shared" si="9"/>
        <v>126</v>
      </c>
      <c r="F24" s="15">
        <f t="shared" si="10"/>
        <v>61860</v>
      </c>
      <c r="G24" s="16">
        <f t="shared" si="11"/>
        <v>9895.95238095238</v>
      </c>
      <c r="H24" s="14">
        <f t="shared" si="12"/>
        <v>1246890</v>
      </c>
      <c r="I24" s="16">
        <f t="shared" si="13"/>
        <v>1299060</v>
      </c>
      <c r="J24" s="14">
        <f t="shared" si="14"/>
        <v>52170</v>
      </c>
      <c r="K24" s="22">
        <f t="shared" si="15"/>
        <v>0.0418400981642326</v>
      </c>
      <c r="L24" s="27"/>
      <c r="M24" s="24">
        <f t="shared" si="16"/>
        <v>0</v>
      </c>
      <c r="N24" s="24">
        <f t="shared" si="17"/>
        <v>903110</v>
      </c>
    </row>
    <row r="25" s="42" customFormat="1" spans="1:14">
      <c r="A25" s="10">
        <v>40238</v>
      </c>
      <c r="B25" s="11">
        <v>10128.73</v>
      </c>
      <c r="C25" s="17">
        <v>10240</v>
      </c>
      <c r="D25" s="13">
        <v>6</v>
      </c>
      <c r="E25" s="14">
        <f t="shared" si="9"/>
        <v>132</v>
      </c>
      <c r="F25" s="15">
        <f t="shared" si="10"/>
        <v>61440</v>
      </c>
      <c r="G25" s="16">
        <f t="shared" si="11"/>
        <v>9911.59090909091</v>
      </c>
      <c r="H25" s="14">
        <f t="shared" si="12"/>
        <v>1308330</v>
      </c>
      <c r="I25" s="16">
        <f t="shared" si="13"/>
        <v>1351680</v>
      </c>
      <c r="J25" s="14">
        <f t="shared" si="14"/>
        <v>43350</v>
      </c>
      <c r="K25" s="22">
        <f t="shared" si="15"/>
        <v>0.0331338423792163</v>
      </c>
      <c r="L25" s="27"/>
      <c r="M25" s="24">
        <f t="shared" si="16"/>
        <v>0</v>
      </c>
      <c r="N25" s="24">
        <f t="shared" si="17"/>
        <v>891670</v>
      </c>
    </row>
    <row r="26" s="42" customFormat="1" spans="1:14">
      <c r="A26" s="10">
        <v>40269</v>
      </c>
      <c r="B26" s="11">
        <v>11178.92</v>
      </c>
      <c r="C26" s="17">
        <v>11310</v>
      </c>
      <c r="D26" s="13">
        <v>6</v>
      </c>
      <c r="E26" s="14">
        <f t="shared" si="9"/>
        <v>138</v>
      </c>
      <c r="F26" s="15">
        <f t="shared" si="10"/>
        <v>67860</v>
      </c>
      <c r="G26" s="16">
        <f t="shared" si="11"/>
        <v>9972.39130434783</v>
      </c>
      <c r="H26" s="14">
        <f t="shared" si="12"/>
        <v>1376190</v>
      </c>
      <c r="I26" s="16">
        <f t="shared" si="13"/>
        <v>1560780</v>
      </c>
      <c r="J26" s="14">
        <f t="shared" si="14"/>
        <v>184590</v>
      </c>
      <c r="K26" s="22">
        <f t="shared" si="15"/>
        <v>0.134131188280688</v>
      </c>
      <c r="L26" s="27"/>
      <c r="M26" s="24">
        <f t="shared" si="16"/>
        <v>0</v>
      </c>
      <c r="N26" s="24">
        <f t="shared" si="17"/>
        <v>873810</v>
      </c>
    </row>
    <row r="27" s="42" customFormat="1" spans="1:14">
      <c r="A27" s="10">
        <v>40299</v>
      </c>
      <c r="B27" s="11">
        <v>10847.9</v>
      </c>
      <c r="C27" s="17">
        <v>10880</v>
      </c>
      <c r="D27" s="13">
        <v>6</v>
      </c>
      <c r="E27" s="14">
        <f t="shared" si="9"/>
        <v>144</v>
      </c>
      <c r="F27" s="15">
        <f t="shared" si="10"/>
        <v>65280</v>
      </c>
      <c r="G27" s="16">
        <f t="shared" si="11"/>
        <v>10010.2083333333</v>
      </c>
      <c r="H27" s="14">
        <f t="shared" si="12"/>
        <v>1441470</v>
      </c>
      <c r="I27" s="16">
        <f t="shared" si="13"/>
        <v>1566720</v>
      </c>
      <c r="J27" s="14">
        <f t="shared" si="14"/>
        <v>125250</v>
      </c>
      <c r="K27" s="22">
        <f t="shared" si="15"/>
        <v>0.0868904659826427</v>
      </c>
      <c r="L27" s="27"/>
      <c r="M27" s="24">
        <f t="shared" si="16"/>
        <v>0</v>
      </c>
      <c r="N27" s="24">
        <f t="shared" si="17"/>
        <v>858530</v>
      </c>
    </row>
    <row r="28" s="42" customFormat="1" spans="1:14">
      <c r="A28" s="10">
        <v>40330</v>
      </c>
      <c r="B28" s="11">
        <v>9747.26</v>
      </c>
      <c r="C28" s="17">
        <v>9890</v>
      </c>
      <c r="D28" s="13">
        <v>6</v>
      </c>
      <c r="E28" s="14">
        <f t="shared" si="9"/>
        <v>150</v>
      </c>
      <c r="F28" s="15">
        <f t="shared" si="10"/>
        <v>59340</v>
      </c>
      <c r="G28" s="16">
        <f t="shared" si="11"/>
        <v>10005.4</v>
      </c>
      <c r="H28" s="14">
        <f t="shared" si="12"/>
        <v>1500810</v>
      </c>
      <c r="I28" s="16">
        <f t="shared" si="13"/>
        <v>1483500</v>
      </c>
      <c r="J28" s="14">
        <f t="shared" si="14"/>
        <v>-17310</v>
      </c>
      <c r="K28" s="22">
        <f t="shared" si="15"/>
        <v>-0.0115337717632478</v>
      </c>
      <c r="L28" s="27"/>
      <c r="M28" s="24">
        <f t="shared" si="16"/>
        <v>0</v>
      </c>
      <c r="N28" s="24">
        <f t="shared" si="17"/>
        <v>849190</v>
      </c>
    </row>
    <row r="29" s="42" customFormat="1" spans="1:14">
      <c r="A29" s="10">
        <v>40360</v>
      </c>
      <c r="B29" s="11">
        <v>9296.86</v>
      </c>
      <c r="C29" s="17">
        <v>9470</v>
      </c>
      <c r="D29" s="13">
        <v>6</v>
      </c>
      <c r="E29" s="14">
        <f t="shared" si="9"/>
        <v>156</v>
      </c>
      <c r="F29" s="15">
        <f t="shared" si="10"/>
        <v>56820</v>
      </c>
      <c r="G29" s="16">
        <f t="shared" si="11"/>
        <v>9984.80769230769</v>
      </c>
      <c r="H29" s="14">
        <f t="shared" si="12"/>
        <v>1557630</v>
      </c>
      <c r="I29" s="16">
        <f t="shared" si="13"/>
        <v>1477320</v>
      </c>
      <c r="J29" s="14">
        <f t="shared" si="14"/>
        <v>-80310</v>
      </c>
      <c r="K29" s="22">
        <f t="shared" si="15"/>
        <v>-0.0515590994010131</v>
      </c>
      <c r="L29" s="27"/>
      <c r="M29" s="24">
        <f t="shared" si="16"/>
        <v>0</v>
      </c>
      <c r="N29" s="24">
        <f t="shared" si="17"/>
        <v>842370</v>
      </c>
    </row>
    <row r="30" s="42" customFormat="1" spans="1:14">
      <c r="A30" s="10">
        <v>40391</v>
      </c>
      <c r="B30" s="11">
        <v>9574.64</v>
      </c>
      <c r="C30" s="17">
        <v>9590</v>
      </c>
      <c r="D30" s="13">
        <v>6</v>
      </c>
      <c r="E30" s="14">
        <f t="shared" si="9"/>
        <v>162</v>
      </c>
      <c r="F30" s="15">
        <f t="shared" si="10"/>
        <v>57540</v>
      </c>
      <c r="G30" s="16">
        <f t="shared" si="11"/>
        <v>9970.18518518518</v>
      </c>
      <c r="H30" s="14">
        <f t="shared" si="12"/>
        <v>1615170</v>
      </c>
      <c r="I30" s="16">
        <f t="shared" si="13"/>
        <v>1553580</v>
      </c>
      <c r="J30" s="14">
        <f t="shared" si="14"/>
        <v>-61590</v>
      </c>
      <c r="K30" s="22">
        <f t="shared" si="15"/>
        <v>-0.0381322089934806</v>
      </c>
      <c r="L30" s="27"/>
      <c r="M30" s="24">
        <f t="shared" si="16"/>
        <v>0</v>
      </c>
      <c r="N30" s="24">
        <f t="shared" si="17"/>
        <v>834830</v>
      </c>
    </row>
    <row r="31" s="42" customFormat="1" spans="1:14">
      <c r="A31" s="10">
        <v>40422</v>
      </c>
      <c r="B31" s="11">
        <v>8833.32</v>
      </c>
      <c r="C31" s="17">
        <v>8850</v>
      </c>
      <c r="D31" s="13">
        <v>6</v>
      </c>
      <c r="E31" s="14">
        <f t="shared" si="9"/>
        <v>168</v>
      </c>
      <c r="F31" s="15">
        <f t="shared" si="10"/>
        <v>53100</v>
      </c>
      <c r="G31" s="16">
        <f t="shared" si="11"/>
        <v>9930.17857142857</v>
      </c>
      <c r="H31" s="14">
        <f t="shared" si="12"/>
        <v>1668270</v>
      </c>
      <c r="I31" s="16">
        <f t="shared" si="13"/>
        <v>1486800</v>
      </c>
      <c r="J31" s="14">
        <f t="shared" si="14"/>
        <v>-181470</v>
      </c>
      <c r="K31" s="22">
        <f t="shared" si="15"/>
        <v>-0.108777356183352</v>
      </c>
      <c r="L31" s="27"/>
      <c r="M31" s="24">
        <f t="shared" si="16"/>
        <v>0</v>
      </c>
      <c r="N31" s="24">
        <f t="shared" si="17"/>
        <v>831730</v>
      </c>
    </row>
    <row r="32" s="42" customFormat="1" spans="1:14">
      <c r="A32" s="10">
        <v>40452</v>
      </c>
      <c r="B32" s="11">
        <v>9440.52</v>
      </c>
      <c r="C32" s="17">
        <v>9560</v>
      </c>
      <c r="D32" s="13">
        <v>6</v>
      </c>
      <c r="E32" s="14">
        <f t="shared" si="9"/>
        <v>174</v>
      </c>
      <c r="F32" s="15">
        <f t="shared" si="10"/>
        <v>57360</v>
      </c>
      <c r="G32" s="16">
        <f t="shared" si="11"/>
        <v>9917.41379310345</v>
      </c>
      <c r="H32" s="14">
        <f t="shared" si="12"/>
        <v>1725630</v>
      </c>
      <c r="I32" s="16">
        <f t="shared" si="13"/>
        <v>1663440</v>
      </c>
      <c r="J32" s="14">
        <f t="shared" si="14"/>
        <v>-62190</v>
      </c>
      <c r="K32" s="22">
        <f t="shared" si="15"/>
        <v>-0.0360390118391544</v>
      </c>
      <c r="L32" s="27"/>
      <c r="M32" s="24">
        <f t="shared" si="16"/>
        <v>0</v>
      </c>
      <c r="N32" s="24">
        <f t="shared" si="17"/>
        <v>824370</v>
      </c>
    </row>
    <row r="33" s="42" customFormat="1" spans="1:14">
      <c r="A33" s="10">
        <v>40483</v>
      </c>
      <c r="B33" s="11">
        <v>9166.85</v>
      </c>
      <c r="C33" s="17">
        <v>9260</v>
      </c>
      <c r="D33" s="13">
        <v>6</v>
      </c>
      <c r="E33" s="14">
        <f t="shared" si="9"/>
        <v>180</v>
      </c>
      <c r="F33" s="15">
        <f t="shared" si="10"/>
        <v>55560</v>
      </c>
      <c r="G33" s="16">
        <f t="shared" si="11"/>
        <v>9895.5</v>
      </c>
      <c r="H33" s="14">
        <f t="shared" si="12"/>
        <v>1781190</v>
      </c>
      <c r="I33" s="16">
        <f t="shared" si="13"/>
        <v>1666800</v>
      </c>
      <c r="J33" s="14">
        <f t="shared" si="14"/>
        <v>-114390</v>
      </c>
      <c r="K33" s="22">
        <f t="shared" si="15"/>
        <v>-0.0642211106058309</v>
      </c>
      <c r="L33" s="27"/>
      <c r="M33" s="24">
        <f t="shared" si="16"/>
        <v>0</v>
      </c>
      <c r="N33" s="24">
        <f t="shared" si="17"/>
        <v>818810</v>
      </c>
    </row>
    <row r="34" s="42" customFormat="1" spans="1:14">
      <c r="A34" s="10">
        <v>40513</v>
      </c>
      <c r="B34" s="11">
        <v>9939.8</v>
      </c>
      <c r="C34" s="17">
        <v>10030</v>
      </c>
      <c r="D34" s="13">
        <v>6</v>
      </c>
      <c r="E34" s="14">
        <f t="shared" si="9"/>
        <v>186</v>
      </c>
      <c r="F34" s="15">
        <f t="shared" si="10"/>
        <v>60180</v>
      </c>
      <c r="G34" s="16">
        <f t="shared" si="11"/>
        <v>9899.83870967742</v>
      </c>
      <c r="H34" s="14">
        <f t="shared" si="12"/>
        <v>1841370</v>
      </c>
      <c r="I34" s="16">
        <f t="shared" si="13"/>
        <v>1865580</v>
      </c>
      <c r="J34" s="14">
        <f t="shared" si="14"/>
        <v>24210</v>
      </c>
      <c r="K34" s="22">
        <f t="shared" si="15"/>
        <v>0.0131478192867267</v>
      </c>
      <c r="L34" s="27"/>
      <c r="M34" s="24">
        <f t="shared" si="16"/>
        <v>0</v>
      </c>
      <c r="N34" s="24">
        <f t="shared" si="17"/>
        <v>808630</v>
      </c>
    </row>
    <row r="35" s="42" customFormat="1" spans="1:14">
      <c r="A35" s="10">
        <v>40544</v>
      </c>
      <c r="B35" s="11">
        <v>10352.19</v>
      </c>
      <c r="C35" s="17">
        <v>10440</v>
      </c>
      <c r="D35" s="13">
        <v>6</v>
      </c>
      <c r="E35" s="14">
        <f t="shared" si="9"/>
        <v>192</v>
      </c>
      <c r="F35" s="15">
        <f t="shared" si="10"/>
        <v>62640</v>
      </c>
      <c r="G35" s="16">
        <f t="shared" si="11"/>
        <v>9916.71875</v>
      </c>
      <c r="H35" s="14">
        <f t="shared" si="12"/>
        <v>1904010</v>
      </c>
      <c r="I35" s="16">
        <f t="shared" si="13"/>
        <v>2004480</v>
      </c>
      <c r="J35" s="14">
        <f t="shared" si="14"/>
        <v>100470</v>
      </c>
      <c r="K35" s="22">
        <f t="shared" si="15"/>
        <v>0.0527675800022059</v>
      </c>
      <c r="L35" s="27"/>
      <c r="M35" s="24">
        <f t="shared" si="16"/>
        <v>0</v>
      </c>
      <c r="N35" s="24">
        <f t="shared" si="17"/>
        <v>795990</v>
      </c>
    </row>
    <row r="36" s="42" customFormat="1" spans="1:14">
      <c r="A36" s="10">
        <v>40575</v>
      </c>
      <c r="B36" s="11">
        <v>10281.55</v>
      </c>
      <c r="C36" s="17">
        <v>10380</v>
      </c>
      <c r="D36" s="13">
        <v>6</v>
      </c>
      <c r="E36" s="14">
        <f t="shared" si="9"/>
        <v>198</v>
      </c>
      <c r="F36" s="15">
        <f t="shared" si="10"/>
        <v>62280</v>
      </c>
      <c r="G36" s="16">
        <f t="shared" si="11"/>
        <v>9930.75757575758</v>
      </c>
      <c r="H36" s="14">
        <f t="shared" si="12"/>
        <v>1966290</v>
      </c>
      <c r="I36" s="16">
        <f t="shared" si="13"/>
        <v>2055240</v>
      </c>
      <c r="J36" s="14">
        <f t="shared" si="14"/>
        <v>88950</v>
      </c>
      <c r="K36" s="22">
        <f t="shared" si="15"/>
        <v>0.0452374776864043</v>
      </c>
      <c r="L36" s="27"/>
      <c r="M36" s="24">
        <f t="shared" si="16"/>
        <v>0</v>
      </c>
      <c r="N36" s="24">
        <f t="shared" si="17"/>
        <v>783710</v>
      </c>
    </row>
    <row r="37" s="42" customFormat="1" spans="1:14">
      <c r="A37" s="10">
        <v>40603</v>
      </c>
      <c r="B37" s="11">
        <v>10676.24</v>
      </c>
      <c r="C37" s="17">
        <v>10780</v>
      </c>
      <c r="D37" s="13">
        <v>3</v>
      </c>
      <c r="E37" s="14">
        <f t="shared" si="9"/>
        <v>201</v>
      </c>
      <c r="F37" s="15">
        <f t="shared" si="10"/>
        <v>32340</v>
      </c>
      <c r="G37" s="16">
        <f t="shared" si="11"/>
        <v>9943.43283582089</v>
      </c>
      <c r="H37" s="14">
        <f t="shared" si="12"/>
        <v>1998630</v>
      </c>
      <c r="I37" s="16">
        <f t="shared" si="13"/>
        <v>2166780</v>
      </c>
      <c r="J37" s="14">
        <f t="shared" si="14"/>
        <v>168150</v>
      </c>
      <c r="K37" s="22">
        <f t="shared" si="15"/>
        <v>0.0841326308521337</v>
      </c>
      <c r="L37" s="27"/>
      <c r="M37" s="24">
        <f t="shared" si="16"/>
        <v>0</v>
      </c>
      <c r="N37" s="24">
        <f t="shared" si="17"/>
        <v>801370</v>
      </c>
    </row>
    <row r="38" s="42" customFormat="1" spans="1:14">
      <c r="A38" s="10">
        <v>40634</v>
      </c>
      <c r="B38" s="11">
        <v>9757.28</v>
      </c>
      <c r="C38" s="17">
        <v>9930</v>
      </c>
      <c r="D38" s="13">
        <v>6</v>
      </c>
      <c r="E38" s="14">
        <f t="shared" si="9"/>
        <v>207</v>
      </c>
      <c r="F38" s="15">
        <f t="shared" si="10"/>
        <v>59580</v>
      </c>
      <c r="G38" s="16">
        <f t="shared" si="11"/>
        <v>9943.04347826087</v>
      </c>
      <c r="H38" s="14">
        <f t="shared" si="12"/>
        <v>2058210</v>
      </c>
      <c r="I38" s="16">
        <f t="shared" si="13"/>
        <v>2055510</v>
      </c>
      <c r="J38" s="14">
        <f t="shared" si="14"/>
        <v>-2700</v>
      </c>
      <c r="K38" s="22">
        <f t="shared" si="15"/>
        <v>-0.00131181949363768</v>
      </c>
      <c r="L38" s="27"/>
      <c r="M38" s="24">
        <f t="shared" si="16"/>
        <v>0</v>
      </c>
      <c r="N38" s="24">
        <f t="shared" si="17"/>
        <v>791790</v>
      </c>
    </row>
    <row r="39" s="42" customFormat="1" spans="1:14">
      <c r="A39" s="10">
        <v>40664</v>
      </c>
      <c r="B39" s="11">
        <v>9964.39</v>
      </c>
      <c r="C39" s="17">
        <v>10150</v>
      </c>
      <c r="D39" s="13">
        <v>6</v>
      </c>
      <c r="E39" s="14">
        <f t="shared" si="9"/>
        <v>213</v>
      </c>
      <c r="F39" s="15">
        <f t="shared" si="10"/>
        <v>60900</v>
      </c>
      <c r="G39" s="16">
        <f t="shared" si="11"/>
        <v>9948.87323943662</v>
      </c>
      <c r="H39" s="14">
        <f t="shared" si="12"/>
        <v>2119110</v>
      </c>
      <c r="I39" s="16">
        <f t="shared" si="13"/>
        <v>2161950</v>
      </c>
      <c r="J39" s="14">
        <f t="shared" si="14"/>
        <v>42840</v>
      </c>
      <c r="K39" s="22">
        <f t="shared" si="15"/>
        <v>0.020216034089783</v>
      </c>
      <c r="L39" s="27"/>
      <c r="M39" s="24">
        <f t="shared" si="16"/>
        <v>0</v>
      </c>
      <c r="N39" s="24">
        <f t="shared" si="17"/>
        <v>780890</v>
      </c>
    </row>
    <row r="40" s="42" customFormat="1" spans="1:14">
      <c r="A40" s="10">
        <v>40695</v>
      </c>
      <c r="B40" s="11">
        <v>9708.05</v>
      </c>
      <c r="C40" s="17">
        <v>9890</v>
      </c>
      <c r="D40" s="13">
        <v>6</v>
      </c>
      <c r="E40" s="14">
        <f t="shared" si="9"/>
        <v>219</v>
      </c>
      <c r="F40" s="15">
        <f t="shared" si="10"/>
        <v>59340</v>
      </c>
      <c r="G40" s="16">
        <f t="shared" si="11"/>
        <v>9947.2602739726</v>
      </c>
      <c r="H40" s="14">
        <f t="shared" si="12"/>
        <v>2178450</v>
      </c>
      <c r="I40" s="16">
        <f t="shared" si="13"/>
        <v>2165910</v>
      </c>
      <c r="J40" s="14">
        <f t="shared" si="14"/>
        <v>-12540</v>
      </c>
      <c r="K40" s="22">
        <f t="shared" si="15"/>
        <v>-0.00575638642153825</v>
      </c>
      <c r="L40" s="27"/>
      <c r="M40" s="24">
        <f t="shared" si="16"/>
        <v>0</v>
      </c>
      <c r="N40" s="24">
        <f t="shared" si="17"/>
        <v>771550</v>
      </c>
    </row>
    <row r="41" s="42" customFormat="1" spans="1:14">
      <c r="A41" s="10">
        <v>40725</v>
      </c>
      <c r="B41" s="11">
        <v>9878.69</v>
      </c>
      <c r="C41" s="17">
        <v>10060</v>
      </c>
      <c r="D41" s="13">
        <v>6</v>
      </c>
      <c r="E41" s="14">
        <f t="shared" si="9"/>
        <v>225</v>
      </c>
      <c r="F41" s="15">
        <f t="shared" si="10"/>
        <v>60360</v>
      </c>
      <c r="G41" s="16">
        <f t="shared" si="11"/>
        <v>9950.26666666667</v>
      </c>
      <c r="H41" s="14">
        <f t="shared" si="12"/>
        <v>2238810</v>
      </c>
      <c r="I41" s="16">
        <f t="shared" si="13"/>
        <v>2263500</v>
      </c>
      <c r="J41" s="14">
        <f t="shared" si="14"/>
        <v>24690</v>
      </c>
      <c r="K41" s="22">
        <f t="shared" si="15"/>
        <v>0.0110281801492757</v>
      </c>
      <c r="L41" s="27"/>
      <c r="M41" s="24">
        <f t="shared" si="16"/>
        <v>0</v>
      </c>
      <c r="N41" s="24">
        <f t="shared" si="17"/>
        <v>761190</v>
      </c>
    </row>
    <row r="42" s="42" customFormat="1" spans="1:14">
      <c r="A42" s="10">
        <v>40756</v>
      </c>
      <c r="B42" s="11">
        <v>9907.04</v>
      </c>
      <c r="C42" s="17">
        <v>9980</v>
      </c>
      <c r="D42" s="13">
        <v>6</v>
      </c>
      <c r="E42" s="14">
        <f t="shared" si="9"/>
        <v>231</v>
      </c>
      <c r="F42" s="15">
        <f t="shared" si="10"/>
        <v>59880</v>
      </c>
      <c r="G42" s="16">
        <f t="shared" si="11"/>
        <v>9951.03896103896</v>
      </c>
      <c r="H42" s="14">
        <f t="shared" si="12"/>
        <v>2298690</v>
      </c>
      <c r="I42" s="16">
        <f t="shared" si="13"/>
        <v>2305380</v>
      </c>
      <c r="J42" s="14">
        <f t="shared" si="14"/>
        <v>6690</v>
      </c>
      <c r="K42" s="22">
        <f t="shared" si="15"/>
        <v>0.00291035328817718</v>
      </c>
      <c r="L42" s="27"/>
      <c r="M42" s="24">
        <f t="shared" si="16"/>
        <v>0</v>
      </c>
      <c r="N42" s="24">
        <f t="shared" si="17"/>
        <v>751310</v>
      </c>
    </row>
    <row r="43" s="42" customFormat="1" spans="1:14">
      <c r="A43" s="10">
        <v>40787</v>
      </c>
      <c r="B43" s="11">
        <v>9017.01</v>
      </c>
      <c r="C43" s="17">
        <v>9050</v>
      </c>
      <c r="D43" s="13">
        <v>6</v>
      </c>
      <c r="E43" s="14">
        <f t="shared" si="9"/>
        <v>237</v>
      </c>
      <c r="F43" s="15">
        <f t="shared" si="10"/>
        <v>54300</v>
      </c>
      <c r="G43" s="16">
        <f t="shared" si="11"/>
        <v>9928.22784810127</v>
      </c>
      <c r="H43" s="14">
        <f t="shared" si="12"/>
        <v>2352990</v>
      </c>
      <c r="I43" s="16">
        <f t="shared" si="13"/>
        <v>2144850</v>
      </c>
      <c r="J43" s="14">
        <f t="shared" si="14"/>
        <v>-208140</v>
      </c>
      <c r="K43" s="22">
        <f t="shared" si="15"/>
        <v>-0.0884576645034616</v>
      </c>
      <c r="L43" s="27"/>
      <c r="M43" s="24">
        <f t="shared" si="16"/>
        <v>0</v>
      </c>
      <c r="N43" s="24">
        <f t="shared" si="17"/>
        <v>747010</v>
      </c>
    </row>
    <row r="44" s="42" customFormat="1" spans="1:14">
      <c r="A44" s="10">
        <v>40817</v>
      </c>
      <c r="B44" s="11">
        <v>8567.98</v>
      </c>
      <c r="C44" s="17">
        <v>8660</v>
      </c>
      <c r="D44" s="13">
        <v>6</v>
      </c>
      <c r="E44" s="14">
        <f t="shared" si="9"/>
        <v>243</v>
      </c>
      <c r="F44" s="15">
        <f t="shared" si="10"/>
        <v>51960</v>
      </c>
      <c r="G44" s="16">
        <f t="shared" si="11"/>
        <v>9896.91358024691</v>
      </c>
      <c r="H44" s="14">
        <f t="shared" si="12"/>
        <v>2404950</v>
      </c>
      <c r="I44" s="16">
        <f t="shared" si="13"/>
        <v>2104380</v>
      </c>
      <c r="J44" s="14">
        <f t="shared" si="14"/>
        <v>-300570</v>
      </c>
      <c r="K44" s="22">
        <f t="shared" si="15"/>
        <v>-0.124979729308302</v>
      </c>
      <c r="L44" s="27"/>
      <c r="M44" s="24">
        <f t="shared" si="16"/>
        <v>0</v>
      </c>
      <c r="N44" s="24">
        <f t="shared" si="17"/>
        <v>745050</v>
      </c>
    </row>
    <row r="45" s="42" customFormat="1" spans="1:14">
      <c r="A45" s="10">
        <v>40848</v>
      </c>
      <c r="B45" s="11">
        <v>8880.75</v>
      </c>
      <c r="C45" s="17">
        <v>9000</v>
      </c>
      <c r="D45" s="13">
        <v>6</v>
      </c>
      <c r="E45" s="14">
        <f t="shared" ref="E45:E71" si="18">E44+D45-L45</f>
        <v>249</v>
      </c>
      <c r="F45" s="15">
        <f t="shared" ref="F45:F71" si="19">C45*D45</f>
        <v>54000</v>
      </c>
      <c r="G45" s="16">
        <f t="shared" ref="G45:G71" si="20">H45/E45</f>
        <v>9875.30120481928</v>
      </c>
      <c r="H45" s="14">
        <f t="shared" ref="H45:H71" si="21">H44+F45-M45</f>
        <v>2458950</v>
      </c>
      <c r="I45" s="16">
        <f t="shared" ref="I45:I71" si="22">E45*C45</f>
        <v>2241000</v>
      </c>
      <c r="J45" s="14">
        <f t="shared" ref="J45:J71" si="23">I45-H45</f>
        <v>-217950</v>
      </c>
      <c r="K45" s="22">
        <f t="shared" ref="K45:K71" si="24">J45/H45</f>
        <v>-0.0886353931556152</v>
      </c>
      <c r="L45" s="27"/>
      <c r="M45" s="24">
        <f t="shared" si="16"/>
        <v>0</v>
      </c>
      <c r="N45" s="24">
        <f t="shared" ref="N45:N72" si="25">N44+50000-F45</f>
        <v>741050</v>
      </c>
    </row>
    <row r="46" s="42" customFormat="1" spans="1:14">
      <c r="A46" s="10">
        <v>40878</v>
      </c>
      <c r="B46" s="11">
        <v>8581.2</v>
      </c>
      <c r="C46" s="17">
        <v>8760</v>
      </c>
      <c r="D46" s="13">
        <v>6</v>
      </c>
      <c r="E46" s="14">
        <f t="shared" si="18"/>
        <v>255</v>
      </c>
      <c r="F46" s="15">
        <f t="shared" si="19"/>
        <v>52560</v>
      </c>
      <c r="G46" s="16">
        <f t="shared" si="20"/>
        <v>9849.05882352941</v>
      </c>
      <c r="H46" s="14">
        <f t="shared" si="21"/>
        <v>2511510</v>
      </c>
      <c r="I46" s="16">
        <f t="shared" si="22"/>
        <v>2233800</v>
      </c>
      <c r="J46" s="14">
        <f t="shared" si="23"/>
        <v>-277710</v>
      </c>
      <c r="K46" s="22">
        <f t="shared" si="24"/>
        <v>-0.110574913100087</v>
      </c>
      <c r="L46" s="27"/>
      <c r="M46" s="24">
        <f t="shared" si="16"/>
        <v>0</v>
      </c>
      <c r="N46" s="24">
        <f t="shared" si="25"/>
        <v>738490</v>
      </c>
    </row>
    <row r="47" s="42" customFormat="1" spans="1:14">
      <c r="A47" s="10">
        <v>40909</v>
      </c>
      <c r="B47" s="11">
        <v>8549.54</v>
      </c>
      <c r="C47" s="17">
        <v>8660</v>
      </c>
      <c r="D47" s="13">
        <v>6</v>
      </c>
      <c r="E47" s="14">
        <f t="shared" si="18"/>
        <v>261</v>
      </c>
      <c r="F47" s="15">
        <f t="shared" si="19"/>
        <v>51960</v>
      </c>
      <c r="G47" s="16">
        <f t="shared" si="20"/>
        <v>9821.72413793103</v>
      </c>
      <c r="H47" s="14">
        <f t="shared" si="21"/>
        <v>2563470</v>
      </c>
      <c r="I47" s="16">
        <f t="shared" si="22"/>
        <v>2260260</v>
      </c>
      <c r="J47" s="14">
        <f t="shared" si="23"/>
        <v>-303210</v>
      </c>
      <c r="K47" s="22">
        <f t="shared" si="24"/>
        <v>-0.118281079942422</v>
      </c>
      <c r="L47" s="27"/>
      <c r="M47" s="24">
        <f t="shared" si="16"/>
        <v>0</v>
      </c>
      <c r="N47" s="24">
        <f t="shared" si="25"/>
        <v>736530</v>
      </c>
    </row>
    <row r="48" s="42" customFormat="1" spans="1:14">
      <c r="A48" s="10">
        <v>40940</v>
      </c>
      <c r="B48" s="11">
        <v>8789.06</v>
      </c>
      <c r="C48" s="17">
        <v>8910</v>
      </c>
      <c r="D48" s="13">
        <v>6</v>
      </c>
      <c r="E48" s="14">
        <f t="shared" si="18"/>
        <v>267</v>
      </c>
      <c r="F48" s="15">
        <f t="shared" si="19"/>
        <v>53460</v>
      </c>
      <c r="G48" s="16">
        <f t="shared" si="20"/>
        <v>9801.23595505618</v>
      </c>
      <c r="H48" s="14">
        <f t="shared" si="21"/>
        <v>2616930</v>
      </c>
      <c r="I48" s="16">
        <f t="shared" si="22"/>
        <v>2378970</v>
      </c>
      <c r="J48" s="14">
        <f t="shared" si="23"/>
        <v>-237960</v>
      </c>
      <c r="K48" s="22">
        <f t="shared" si="24"/>
        <v>-0.0909309763730784</v>
      </c>
      <c r="L48" s="27"/>
      <c r="M48" s="24">
        <f t="shared" si="16"/>
        <v>0</v>
      </c>
      <c r="N48" s="24">
        <f t="shared" si="25"/>
        <v>733070</v>
      </c>
    </row>
    <row r="49" s="42" customFormat="1" spans="1:14">
      <c r="A49" s="10">
        <v>40969</v>
      </c>
      <c r="B49" s="11">
        <v>9771.34</v>
      </c>
      <c r="C49" s="17">
        <v>9920</v>
      </c>
      <c r="D49" s="13">
        <v>6</v>
      </c>
      <c r="E49" s="14">
        <f t="shared" si="18"/>
        <v>273</v>
      </c>
      <c r="F49" s="15">
        <f t="shared" si="19"/>
        <v>59520</v>
      </c>
      <c r="G49" s="16">
        <f t="shared" si="20"/>
        <v>9803.84615384615</v>
      </c>
      <c r="H49" s="14">
        <f t="shared" si="21"/>
        <v>2676450</v>
      </c>
      <c r="I49" s="16">
        <f t="shared" si="22"/>
        <v>2708160</v>
      </c>
      <c r="J49" s="14">
        <f t="shared" si="23"/>
        <v>31710</v>
      </c>
      <c r="K49" s="22">
        <f t="shared" si="24"/>
        <v>0.011847783444488</v>
      </c>
      <c r="L49" s="27"/>
      <c r="M49" s="24">
        <f t="shared" si="16"/>
        <v>0</v>
      </c>
      <c r="N49" s="24">
        <f t="shared" si="25"/>
        <v>723550</v>
      </c>
    </row>
    <row r="50" s="42" customFormat="1" spans="1:14">
      <c r="A50" s="10">
        <v>41000</v>
      </c>
      <c r="B50" s="11">
        <v>10161.72</v>
      </c>
      <c r="C50" s="17">
        <v>10410</v>
      </c>
      <c r="D50" s="13">
        <v>6</v>
      </c>
      <c r="E50" s="14">
        <f t="shared" si="18"/>
        <v>279</v>
      </c>
      <c r="F50" s="15">
        <f t="shared" si="19"/>
        <v>62460</v>
      </c>
      <c r="G50" s="16">
        <f t="shared" si="20"/>
        <v>9816.88172043011</v>
      </c>
      <c r="H50" s="14">
        <f t="shared" si="21"/>
        <v>2738910</v>
      </c>
      <c r="I50" s="16">
        <f t="shared" si="22"/>
        <v>2904390</v>
      </c>
      <c r="J50" s="14">
        <f t="shared" si="23"/>
        <v>165480</v>
      </c>
      <c r="K50" s="22">
        <f t="shared" si="24"/>
        <v>0.0604181955595474</v>
      </c>
      <c r="L50" s="27"/>
      <c r="M50" s="24">
        <f t="shared" si="16"/>
        <v>0</v>
      </c>
      <c r="N50" s="24">
        <f t="shared" si="25"/>
        <v>711090</v>
      </c>
    </row>
    <row r="51" s="42" customFormat="1" spans="1:14">
      <c r="A51" s="10">
        <v>41030</v>
      </c>
      <c r="B51" s="11">
        <v>9471.66</v>
      </c>
      <c r="C51" s="17">
        <v>9680</v>
      </c>
      <c r="D51" s="13">
        <v>6</v>
      </c>
      <c r="E51" s="14">
        <f t="shared" si="18"/>
        <v>285</v>
      </c>
      <c r="F51" s="15">
        <f t="shared" si="19"/>
        <v>58080</v>
      </c>
      <c r="G51" s="16">
        <f t="shared" si="20"/>
        <v>9814</v>
      </c>
      <c r="H51" s="14">
        <f t="shared" si="21"/>
        <v>2796990</v>
      </c>
      <c r="I51" s="16">
        <f t="shared" si="22"/>
        <v>2758800</v>
      </c>
      <c r="J51" s="14">
        <f t="shared" si="23"/>
        <v>-38190</v>
      </c>
      <c r="K51" s="22">
        <f t="shared" si="24"/>
        <v>-0.0136539637252904</v>
      </c>
      <c r="L51" s="27"/>
      <c r="M51" s="24">
        <f t="shared" si="16"/>
        <v>0</v>
      </c>
      <c r="N51" s="24">
        <f t="shared" si="25"/>
        <v>703010</v>
      </c>
    </row>
    <row r="52" s="42" customFormat="1" spans="1:14">
      <c r="A52" s="10">
        <v>41061</v>
      </c>
      <c r="B52" s="11">
        <v>8465.47</v>
      </c>
      <c r="C52" s="17">
        <v>8680</v>
      </c>
      <c r="D52" s="13">
        <v>6</v>
      </c>
      <c r="E52" s="14">
        <f t="shared" si="18"/>
        <v>291</v>
      </c>
      <c r="F52" s="15">
        <f t="shared" si="19"/>
        <v>52080</v>
      </c>
      <c r="G52" s="16">
        <f t="shared" si="20"/>
        <v>9790.61855670103</v>
      </c>
      <c r="H52" s="14">
        <f t="shared" si="21"/>
        <v>2849070</v>
      </c>
      <c r="I52" s="16">
        <f t="shared" si="22"/>
        <v>2525880</v>
      </c>
      <c r="J52" s="14">
        <f t="shared" si="23"/>
        <v>-323190</v>
      </c>
      <c r="K52" s="22">
        <f t="shared" si="24"/>
        <v>-0.113437016289526</v>
      </c>
      <c r="L52" s="27"/>
      <c r="M52" s="24">
        <f t="shared" si="16"/>
        <v>0</v>
      </c>
      <c r="N52" s="24">
        <f t="shared" si="25"/>
        <v>700930</v>
      </c>
    </row>
    <row r="53" s="42" customFormat="1" spans="1:14">
      <c r="A53" s="10">
        <v>41091</v>
      </c>
      <c r="B53" s="11">
        <v>9103.79</v>
      </c>
      <c r="C53" s="17">
        <v>9310</v>
      </c>
      <c r="D53" s="13">
        <v>6</v>
      </c>
      <c r="E53" s="14">
        <f t="shared" si="18"/>
        <v>297</v>
      </c>
      <c r="F53" s="15">
        <f t="shared" si="19"/>
        <v>55860</v>
      </c>
      <c r="G53" s="16">
        <f t="shared" si="20"/>
        <v>9780.90909090909</v>
      </c>
      <c r="H53" s="14">
        <f t="shared" si="21"/>
        <v>2904930</v>
      </c>
      <c r="I53" s="16">
        <f t="shared" si="22"/>
        <v>2765070</v>
      </c>
      <c r="J53" s="14">
        <f t="shared" si="23"/>
        <v>-139860</v>
      </c>
      <c r="K53" s="22">
        <f t="shared" si="24"/>
        <v>-0.048145738451529</v>
      </c>
      <c r="L53" s="27"/>
      <c r="M53" s="24">
        <f t="shared" si="16"/>
        <v>0</v>
      </c>
      <c r="N53" s="24">
        <f t="shared" si="25"/>
        <v>695070</v>
      </c>
    </row>
    <row r="54" s="42" customFormat="1" spans="1:14">
      <c r="A54" s="10">
        <v>41122</v>
      </c>
      <c r="B54" s="11">
        <v>8622.04</v>
      </c>
      <c r="C54" s="17">
        <v>8690</v>
      </c>
      <c r="D54" s="13">
        <v>6</v>
      </c>
      <c r="E54" s="14">
        <f t="shared" si="18"/>
        <v>303</v>
      </c>
      <c r="F54" s="15">
        <f t="shared" si="19"/>
        <v>52140</v>
      </c>
      <c r="G54" s="16">
        <f t="shared" si="20"/>
        <v>9759.30693069307</v>
      </c>
      <c r="H54" s="14">
        <f t="shared" si="21"/>
        <v>2957070</v>
      </c>
      <c r="I54" s="16">
        <f t="shared" si="22"/>
        <v>2633070</v>
      </c>
      <c r="J54" s="14">
        <f t="shared" si="23"/>
        <v>-324000</v>
      </c>
      <c r="K54" s="22">
        <f t="shared" si="24"/>
        <v>-0.109567916890706</v>
      </c>
      <c r="L54" s="27"/>
      <c r="M54" s="24">
        <f t="shared" si="16"/>
        <v>0</v>
      </c>
      <c r="N54" s="24">
        <f t="shared" si="25"/>
        <v>692930</v>
      </c>
    </row>
    <row r="55" s="42" customFormat="1" spans="1:14">
      <c r="A55" s="10">
        <v>41153</v>
      </c>
      <c r="B55" s="11">
        <v>8836.61</v>
      </c>
      <c r="C55" s="17">
        <v>8930</v>
      </c>
      <c r="D55" s="13">
        <v>6</v>
      </c>
      <c r="E55" s="14">
        <f t="shared" si="18"/>
        <v>309</v>
      </c>
      <c r="F55" s="15">
        <f t="shared" si="19"/>
        <v>53580</v>
      </c>
      <c r="G55" s="16">
        <f t="shared" si="20"/>
        <v>9743.20388349515</v>
      </c>
      <c r="H55" s="14">
        <f t="shared" si="21"/>
        <v>3010650</v>
      </c>
      <c r="I55" s="16">
        <f t="shared" si="22"/>
        <v>2759370</v>
      </c>
      <c r="J55" s="14">
        <f t="shared" si="23"/>
        <v>-251280</v>
      </c>
      <c r="K55" s="22">
        <f t="shared" si="24"/>
        <v>-0.0834637038513278</v>
      </c>
      <c r="L55" s="27"/>
      <c r="M55" s="24">
        <f t="shared" si="16"/>
        <v>0</v>
      </c>
      <c r="N55" s="24">
        <f t="shared" si="25"/>
        <v>689350</v>
      </c>
    </row>
    <row r="56" s="42" customFormat="1" spans="1:14">
      <c r="A56" s="10">
        <v>41183</v>
      </c>
      <c r="B56" s="11">
        <v>8815.07</v>
      </c>
      <c r="C56" s="17">
        <v>8970</v>
      </c>
      <c r="D56" s="13">
        <v>6</v>
      </c>
      <c r="E56" s="14">
        <f t="shared" si="18"/>
        <v>315</v>
      </c>
      <c r="F56" s="15">
        <f t="shared" si="19"/>
        <v>53820</v>
      </c>
      <c r="G56" s="16">
        <f t="shared" si="20"/>
        <v>9728.47619047619</v>
      </c>
      <c r="H56" s="14">
        <f t="shared" si="21"/>
        <v>3064470</v>
      </c>
      <c r="I56" s="16">
        <f t="shared" si="22"/>
        <v>2825550</v>
      </c>
      <c r="J56" s="14">
        <f t="shared" si="23"/>
        <v>-238920</v>
      </c>
      <c r="K56" s="22">
        <f t="shared" si="24"/>
        <v>-0.0779645419925795</v>
      </c>
      <c r="L56" s="27"/>
      <c r="M56" s="24">
        <f t="shared" si="16"/>
        <v>0</v>
      </c>
      <c r="N56" s="24">
        <f t="shared" si="25"/>
        <v>685530</v>
      </c>
    </row>
    <row r="57" s="42" customFormat="1" spans="1:14">
      <c r="A57" s="10">
        <v>41214</v>
      </c>
      <c r="B57" s="11">
        <v>8931.71</v>
      </c>
      <c r="C57" s="17">
        <v>9080</v>
      </c>
      <c r="D57" s="13">
        <v>6</v>
      </c>
      <c r="E57" s="14">
        <f t="shared" si="18"/>
        <v>321</v>
      </c>
      <c r="F57" s="15">
        <f t="shared" si="19"/>
        <v>54480</v>
      </c>
      <c r="G57" s="16">
        <f t="shared" si="20"/>
        <v>9716.35514018692</v>
      </c>
      <c r="H57" s="14">
        <f t="shared" si="21"/>
        <v>3118950</v>
      </c>
      <c r="I57" s="16">
        <f t="shared" si="22"/>
        <v>2914680</v>
      </c>
      <c r="J57" s="14">
        <f t="shared" si="23"/>
        <v>-204270</v>
      </c>
      <c r="K57" s="22">
        <f t="shared" si="24"/>
        <v>-0.0654931948251816</v>
      </c>
      <c r="L57" s="27"/>
      <c r="M57" s="24">
        <f t="shared" si="16"/>
        <v>0</v>
      </c>
      <c r="N57" s="24">
        <f t="shared" si="25"/>
        <v>681050</v>
      </c>
    </row>
    <row r="58" s="42" customFormat="1" spans="1:14">
      <c r="A58" s="10">
        <v>41244</v>
      </c>
      <c r="B58" s="11">
        <v>9484.2</v>
      </c>
      <c r="C58" s="17">
        <v>9640</v>
      </c>
      <c r="D58" s="13">
        <v>6</v>
      </c>
      <c r="E58" s="14">
        <f t="shared" si="18"/>
        <v>327</v>
      </c>
      <c r="F58" s="15">
        <f t="shared" si="19"/>
        <v>57840</v>
      </c>
      <c r="G58" s="16">
        <f t="shared" si="20"/>
        <v>9714.95412844037</v>
      </c>
      <c r="H58" s="14">
        <f t="shared" si="21"/>
        <v>3176790</v>
      </c>
      <c r="I58" s="16">
        <f t="shared" si="22"/>
        <v>3152280</v>
      </c>
      <c r="J58" s="14">
        <f t="shared" si="23"/>
        <v>-24510</v>
      </c>
      <c r="K58" s="45">
        <f t="shared" si="24"/>
        <v>-0.0077153352912846</v>
      </c>
      <c r="L58" s="27"/>
      <c r="M58" s="24">
        <f t="shared" si="16"/>
        <v>0</v>
      </c>
      <c r="N58" s="24">
        <f t="shared" si="25"/>
        <v>673210</v>
      </c>
    </row>
    <row r="59" s="42" customFormat="1" spans="1:14">
      <c r="A59" s="10">
        <v>41275</v>
      </c>
      <c r="B59" s="11">
        <v>10604.5</v>
      </c>
      <c r="C59" s="17">
        <v>10960</v>
      </c>
      <c r="D59" s="13">
        <v>3</v>
      </c>
      <c r="E59" s="14">
        <f t="shared" si="18"/>
        <v>330</v>
      </c>
      <c r="F59" s="15">
        <f t="shared" si="19"/>
        <v>32880</v>
      </c>
      <c r="G59" s="16">
        <f t="shared" si="20"/>
        <v>9726.27272727273</v>
      </c>
      <c r="H59" s="14">
        <f t="shared" si="21"/>
        <v>3209670</v>
      </c>
      <c r="I59" s="16">
        <f t="shared" si="22"/>
        <v>3616800</v>
      </c>
      <c r="J59" s="14">
        <f t="shared" si="23"/>
        <v>407130</v>
      </c>
      <c r="K59" s="22">
        <f t="shared" si="24"/>
        <v>0.126844815822187</v>
      </c>
      <c r="L59" s="27"/>
      <c r="M59" s="24">
        <f t="shared" si="16"/>
        <v>0</v>
      </c>
      <c r="N59" s="24">
        <f t="shared" si="25"/>
        <v>690330</v>
      </c>
    </row>
    <row r="60" s="42" customFormat="1" spans="1:14">
      <c r="A60" s="10">
        <v>41306</v>
      </c>
      <c r="B60" s="11">
        <v>11193.72</v>
      </c>
      <c r="C60" s="17">
        <v>11380</v>
      </c>
      <c r="D60" s="13">
        <v>3</v>
      </c>
      <c r="E60" s="14">
        <f t="shared" si="18"/>
        <v>333</v>
      </c>
      <c r="F60" s="15">
        <f t="shared" si="19"/>
        <v>34140</v>
      </c>
      <c r="G60" s="16">
        <f t="shared" si="20"/>
        <v>9741.17117117117</v>
      </c>
      <c r="H60" s="14">
        <f t="shared" si="21"/>
        <v>3243810</v>
      </c>
      <c r="I60" s="16">
        <f t="shared" si="22"/>
        <v>3789540</v>
      </c>
      <c r="J60" s="14">
        <f t="shared" si="23"/>
        <v>545730</v>
      </c>
      <c r="K60" s="22">
        <f t="shared" si="24"/>
        <v>0.168237350522996</v>
      </c>
      <c r="L60" s="27"/>
      <c r="M60" s="24">
        <f t="shared" si="16"/>
        <v>0</v>
      </c>
      <c r="N60" s="24">
        <f t="shared" si="25"/>
        <v>706190</v>
      </c>
    </row>
    <row r="61" s="42" customFormat="1" spans="1:14">
      <c r="A61" s="10">
        <v>41334</v>
      </c>
      <c r="B61" s="11">
        <v>11464.71</v>
      </c>
      <c r="C61" s="17">
        <v>11720</v>
      </c>
      <c r="D61" s="13">
        <v>3</v>
      </c>
      <c r="E61" s="14">
        <f t="shared" si="18"/>
        <v>336</v>
      </c>
      <c r="F61" s="15">
        <f t="shared" si="19"/>
        <v>35160</v>
      </c>
      <c r="G61" s="16">
        <f t="shared" si="20"/>
        <v>9758.83928571429</v>
      </c>
      <c r="H61" s="14">
        <f t="shared" si="21"/>
        <v>3278970</v>
      </c>
      <c r="I61" s="16">
        <f t="shared" si="22"/>
        <v>3937920</v>
      </c>
      <c r="J61" s="14">
        <f t="shared" si="23"/>
        <v>658950</v>
      </c>
      <c r="K61" s="22">
        <f t="shared" si="24"/>
        <v>0.200962497369601</v>
      </c>
      <c r="L61" s="27"/>
      <c r="M61" s="24">
        <f t="shared" si="16"/>
        <v>0</v>
      </c>
      <c r="N61" s="24">
        <f t="shared" si="25"/>
        <v>721030</v>
      </c>
    </row>
    <row r="62" s="42" customFormat="1" spans="1:14">
      <c r="A62" s="10">
        <v>41365</v>
      </c>
      <c r="B62" s="11">
        <v>12371.34</v>
      </c>
      <c r="C62" s="17">
        <v>12700</v>
      </c>
      <c r="D62" s="13">
        <v>3</v>
      </c>
      <c r="E62" s="14">
        <f t="shared" si="18"/>
        <v>339</v>
      </c>
      <c r="F62" s="15">
        <f t="shared" si="19"/>
        <v>38100</v>
      </c>
      <c r="G62" s="16">
        <f t="shared" si="20"/>
        <v>9784.86725663717</v>
      </c>
      <c r="H62" s="14">
        <f t="shared" si="21"/>
        <v>3317070</v>
      </c>
      <c r="I62" s="16">
        <f t="shared" si="22"/>
        <v>4305300</v>
      </c>
      <c r="J62" s="14">
        <f t="shared" si="23"/>
        <v>988230</v>
      </c>
      <c r="K62" s="22">
        <f t="shared" si="24"/>
        <v>0.297922564190686</v>
      </c>
      <c r="L62" s="27"/>
      <c r="M62" s="24">
        <f t="shared" si="16"/>
        <v>0</v>
      </c>
      <c r="N62" s="24">
        <f t="shared" si="25"/>
        <v>732930</v>
      </c>
    </row>
    <row r="63" s="42" customFormat="1" spans="1:14">
      <c r="A63" s="10">
        <v>41395</v>
      </c>
      <c r="B63" s="11">
        <v>13837.72</v>
      </c>
      <c r="C63" s="17">
        <v>14180</v>
      </c>
      <c r="D63" s="13">
        <v>3</v>
      </c>
      <c r="E63" s="14">
        <f t="shared" si="18"/>
        <v>342</v>
      </c>
      <c r="F63" s="15">
        <f t="shared" si="19"/>
        <v>42540</v>
      </c>
      <c r="G63" s="16">
        <f t="shared" si="20"/>
        <v>9823.42105263158</v>
      </c>
      <c r="H63" s="14">
        <f t="shared" si="21"/>
        <v>3359610</v>
      </c>
      <c r="I63" s="16">
        <f t="shared" si="22"/>
        <v>4849560</v>
      </c>
      <c r="J63" s="14">
        <f t="shared" si="23"/>
        <v>1489950</v>
      </c>
      <c r="K63" s="22">
        <f t="shared" si="24"/>
        <v>0.443488976399046</v>
      </c>
      <c r="L63" s="27"/>
      <c r="M63" s="24">
        <f t="shared" si="16"/>
        <v>0</v>
      </c>
      <c r="N63" s="24">
        <f t="shared" si="25"/>
        <v>740390</v>
      </c>
    </row>
    <row r="64" s="42" customFormat="1" spans="1:14">
      <c r="A64" s="10">
        <v>41426</v>
      </c>
      <c r="B64" s="11">
        <v>13551.36</v>
      </c>
      <c r="C64" s="17">
        <v>13900</v>
      </c>
      <c r="D64" s="13">
        <v>3</v>
      </c>
      <c r="E64" s="14">
        <f t="shared" si="18"/>
        <v>345</v>
      </c>
      <c r="F64" s="15">
        <f t="shared" si="19"/>
        <v>41700</v>
      </c>
      <c r="G64" s="16">
        <f t="shared" si="20"/>
        <v>9858.86956521739</v>
      </c>
      <c r="H64" s="14">
        <f t="shared" si="21"/>
        <v>3401310</v>
      </c>
      <c r="I64" s="16">
        <f t="shared" si="22"/>
        <v>4795500</v>
      </c>
      <c r="J64" s="14">
        <f t="shared" si="23"/>
        <v>1394190</v>
      </c>
      <c r="K64" s="22">
        <f t="shared" si="24"/>
        <v>0.409897951083553</v>
      </c>
      <c r="L64" s="27"/>
      <c r="M64" s="24">
        <f t="shared" si="16"/>
        <v>0</v>
      </c>
      <c r="N64" s="24">
        <f t="shared" si="25"/>
        <v>748690</v>
      </c>
    </row>
    <row r="65" s="42" customFormat="1" spans="1:14">
      <c r="A65" s="10">
        <v>41456</v>
      </c>
      <c r="B65" s="11">
        <v>13746.72</v>
      </c>
      <c r="C65" s="17">
        <v>14140</v>
      </c>
      <c r="D65" s="13">
        <v>3</v>
      </c>
      <c r="E65" s="14">
        <f t="shared" si="18"/>
        <v>348</v>
      </c>
      <c r="F65" s="15">
        <f t="shared" si="19"/>
        <v>42420</v>
      </c>
      <c r="G65" s="16">
        <f t="shared" si="20"/>
        <v>9895.77586206897</v>
      </c>
      <c r="H65" s="14">
        <f t="shared" si="21"/>
        <v>3443730</v>
      </c>
      <c r="I65" s="16">
        <f t="shared" si="22"/>
        <v>4920720</v>
      </c>
      <c r="J65" s="14">
        <f t="shared" si="23"/>
        <v>1476990</v>
      </c>
      <c r="K65" s="22">
        <f t="shared" si="24"/>
        <v>0.428892508994608</v>
      </c>
      <c r="L65" s="27"/>
      <c r="M65" s="24">
        <f t="shared" si="16"/>
        <v>0</v>
      </c>
      <c r="N65" s="24">
        <f t="shared" si="25"/>
        <v>756270</v>
      </c>
    </row>
    <row r="66" s="42" customFormat="1" spans="1:14">
      <c r="A66" s="10">
        <v>41487</v>
      </c>
      <c r="B66" s="11">
        <v>13674.5</v>
      </c>
      <c r="C66" s="17">
        <v>13840</v>
      </c>
      <c r="D66" s="13">
        <v>3</v>
      </c>
      <c r="E66" s="14">
        <f t="shared" si="18"/>
        <v>351</v>
      </c>
      <c r="F66" s="15">
        <f t="shared" si="19"/>
        <v>41520</v>
      </c>
      <c r="G66" s="16">
        <f t="shared" si="20"/>
        <v>9929.48717948718</v>
      </c>
      <c r="H66" s="14">
        <f t="shared" si="21"/>
        <v>3485250</v>
      </c>
      <c r="I66" s="16">
        <f t="shared" si="22"/>
        <v>4857840</v>
      </c>
      <c r="J66" s="14">
        <f t="shared" si="23"/>
        <v>1372590</v>
      </c>
      <c r="K66" s="22">
        <f t="shared" si="24"/>
        <v>0.393828276307295</v>
      </c>
      <c r="L66" s="27"/>
      <c r="M66" s="24">
        <f t="shared" si="16"/>
        <v>0</v>
      </c>
      <c r="N66" s="24">
        <f t="shared" si="25"/>
        <v>764750</v>
      </c>
    </row>
    <row r="67" s="42" customFormat="1" spans="1:14">
      <c r="A67" s="10">
        <v>41518</v>
      </c>
      <c r="B67" s="11">
        <v>13438.07</v>
      </c>
      <c r="C67" s="17">
        <v>13630</v>
      </c>
      <c r="D67" s="13">
        <v>3</v>
      </c>
      <c r="E67" s="14">
        <f t="shared" si="18"/>
        <v>354</v>
      </c>
      <c r="F67" s="15">
        <f t="shared" si="19"/>
        <v>40890</v>
      </c>
      <c r="G67" s="16">
        <f t="shared" si="20"/>
        <v>9960.84745762712</v>
      </c>
      <c r="H67" s="14">
        <f t="shared" si="21"/>
        <v>3526140</v>
      </c>
      <c r="I67" s="16">
        <f t="shared" si="22"/>
        <v>4825020</v>
      </c>
      <c r="J67" s="14">
        <f t="shared" si="23"/>
        <v>1298880</v>
      </c>
      <c r="K67" s="22">
        <f t="shared" si="24"/>
        <v>0.368357467372254</v>
      </c>
      <c r="L67" s="27"/>
      <c r="M67" s="24">
        <f t="shared" si="16"/>
        <v>0</v>
      </c>
      <c r="N67" s="24">
        <f t="shared" si="25"/>
        <v>773860</v>
      </c>
    </row>
    <row r="68" s="42" customFormat="1" spans="1:14">
      <c r="A68" s="10">
        <v>41548</v>
      </c>
      <c r="B68" s="11">
        <v>14517.98</v>
      </c>
      <c r="C68" s="17">
        <v>14790</v>
      </c>
      <c r="D68" s="13">
        <v>3</v>
      </c>
      <c r="E68" s="14">
        <f t="shared" si="18"/>
        <v>357</v>
      </c>
      <c r="F68" s="15">
        <f t="shared" si="19"/>
        <v>44370</v>
      </c>
      <c r="G68" s="16">
        <f t="shared" si="20"/>
        <v>10001.4285714286</v>
      </c>
      <c r="H68" s="14">
        <f t="shared" si="21"/>
        <v>3570510</v>
      </c>
      <c r="I68" s="16">
        <f t="shared" si="22"/>
        <v>5280030</v>
      </c>
      <c r="J68" s="14">
        <f t="shared" si="23"/>
        <v>1709520</v>
      </c>
      <c r="K68" s="22">
        <f t="shared" si="24"/>
        <v>0.478788744465076</v>
      </c>
      <c r="L68" s="27"/>
      <c r="M68" s="24">
        <f t="shared" si="16"/>
        <v>0</v>
      </c>
      <c r="N68" s="24">
        <f t="shared" si="25"/>
        <v>779490</v>
      </c>
    </row>
    <row r="69" s="42" customFormat="1" spans="1:14">
      <c r="A69" s="10">
        <v>41579</v>
      </c>
      <c r="B69" s="11">
        <v>14403.07</v>
      </c>
      <c r="C69" s="17">
        <v>14690</v>
      </c>
      <c r="D69" s="13">
        <v>3</v>
      </c>
      <c r="E69" s="14">
        <f t="shared" si="18"/>
        <v>360</v>
      </c>
      <c r="F69" s="15">
        <f t="shared" si="19"/>
        <v>44070</v>
      </c>
      <c r="G69" s="16">
        <f t="shared" si="20"/>
        <v>10040.5</v>
      </c>
      <c r="H69" s="14">
        <f t="shared" si="21"/>
        <v>3614580</v>
      </c>
      <c r="I69" s="16">
        <f t="shared" si="22"/>
        <v>5288400</v>
      </c>
      <c r="J69" s="14">
        <f t="shared" si="23"/>
        <v>1673820</v>
      </c>
      <c r="K69" s="22">
        <f t="shared" si="24"/>
        <v>0.463074548080275</v>
      </c>
      <c r="L69" s="27"/>
      <c r="M69" s="24">
        <f t="shared" si="16"/>
        <v>0</v>
      </c>
      <c r="N69" s="24">
        <f t="shared" si="25"/>
        <v>785420</v>
      </c>
    </row>
    <row r="70" s="42" customFormat="1" spans="1:14">
      <c r="A70" s="10">
        <v>41609</v>
      </c>
      <c r="B70" s="11">
        <v>15659.74</v>
      </c>
      <c r="C70" s="17">
        <v>15950</v>
      </c>
      <c r="D70" s="13">
        <v>0</v>
      </c>
      <c r="E70" s="14">
        <f t="shared" si="18"/>
        <v>360</v>
      </c>
      <c r="F70" s="15">
        <f t="shared" si="19"/>
        <v>0</v>
      </c>
      <c r="G70" s="16">
        <f t="shared" si="20"/>
        <v>10040.5</v>
      </c>
      <c r="H70" s="14">
        <f t="shared" si="21"/>
        <v>3614580</v>
      </c>
      <c r="I70" s="16">
        <f t="shared" si="22"/>
        <v>5742000</v>
      </c>
      <c r="J70" s="14">
        <f t="shared" si="23"/>
        <v>2127420</v>
      </c>
      <c r="K70" s="22">
        <f t="shared" si="24"/>
        <v>0.588566306458842</v>
      </c>
      <c r="L70" s="27"/>
      <c r="M70" s="24">
        <f t="shared" si="16"/>
        <v>0</v>
      </c>
      <c r="N70" s="24">
        <f t="shared" si="25"/>
        <v>835420</v>
      </c>
    </row>
    <row r="71" s="42" customFormat="1" spans="1:14">
      <c r="A71" s="10">
        <v>41640</v>
      </c>
      <c r="B71" s="11">
        <v>16147.54</v>
      </c>
      <c r="C71" s="17">
        <v>16420</v>
      </c>
      <c r="D71" s="13">
        <v>0</v>
      </c>
      <c r="E71" s="47">
        <f t="shared" si="18"/>
        <v>360</v>
      </c>
      <c r="F71" s="15">
        <f t="shared" si="19"/>
        <v>0</v>
      </c>
      <c r="G71" s="16">
        <f t="shared" si="20"/>
        <v>10040.5</v>
      </c>
      <c r="H71" s="14">
        <f t="shared" si="21"/>
        <v>3614580</v>
      </c>
      <c r="I71" s="16">
        <f t="shared" si="22"/>
        <v>5911200</v>
      </c>
      <c r="J71" s="53">
        <f t="shared" si="23"/>
        <v>2296620</v>
      </c>
      <c r="K71" s="39">
        <f>J71/H71</f>
        <v>0.63537672426672</v>
      </c>
      <c r="L71" s="27"/>
      <c r="M71" s="24">
        <f t="shared" si="16"/>
        <v>0</v>
      </c>
      <c r="N71" s="24">
        <f t="shared" si="25"/>
        <v>885420</v>
      </c>
    </row>
    <row r="72" s="42" customFormat="1" spans="1:14">
      <c r="A72" s="35" t="s">
        <v>15</v>
      </c>
      <c r="B72" s="36">
        <f>B71</f>
        <v>16147.54</v>
      </c>
      <c r="C72" s="2">
        <f>C71</f>
        <v>16420</v>
      </c>
      <c r="D72" s="26"/>
      <c r="E72" s="26"/>
      <c r="F72" s="37"/>
      <c r="G72" s="38"/>
      <c r="H72" s="26"/>
      <c r="I72" s="38"/>
      <c r="J72" s="26"/>
      <c r="K72" s="26"/>
      <c r="L72" s="40">
        <f>E71</f>
        <v>360</v>
      </c>
      <c r="M72" s="25">
        <f t="shared" si="16"/>
        <v>5911200</v>
      </c>
      <c r="N72" s="25"/>
    </row>
    <row r="73" s="42" customFormat="1" spans="2:14">
      <c r="B73" s="48"/>
      <c r="C73" s="49"/>
      <c r="D73" s="44"/>
      <c r="E73" s="44"/>
      <c r="F73" s="50"/>
      <c r="G73" s="51"/>
      <c r="H73" s="44"/>
      <c r="I73" s="51"/>
      <c r="J73" s="44"/>
      <c r="K73" s="44"/>
      <c r="L73" s="49"/>
      <c r="M73" s="43"/>
      <c r="N73" s="43"/>
    </row>
    <row r="74" s="42" customFormat="1" spans="1:13">
      <c r="A74" s="52"/>
      <c r="B74" s="48"/>
      <c r="C74" s="49"/>
      <c r="D74" s="44"/>
      <c r="E74" s="44"/>
      <c r="F74" s="50"/>
      <c r="G74" s="51"/>
      <c r="H74" s="44"/>
      <c r="I74" s="51"/>
      <c r="J74" s="44"/>
      <c r="K74" s="44"/>
      <c r="L74" s="49"/>
      <c r="M74" s="43"/>
    </row>
    <row r="76" spans="1:1">
      <c r="A76" s="52"/>
    </row>
  </sheetData>
  <mergeCells count="1">
    <mergeCell ref="Q1:R1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8"/>
  <sheetViews>
    <sheetView tabSelected="1" topLeftCell="A73" workbookViewId="0">
      <selection activeCell="R8" sqref="R8"/>
    </sheetView>
  </sheetViews>
  <sheetFormatPr defaultColWidth="9" defaultRowHeight="16.5"/>
  <cols>
    <col min="1" max="1" width="10" style="3" customWidth="1"/>
    <col min="2" max="3" width="6.875" style="3" customWidth="1"/>
    <col min="4" max="4" width="3.875" style="3" customWidth="1"/>
    <col min="5" max="5" width="4.375" style="3" customWidth="1"/>
    <col min="6" max="6" width="6.75" style="3" customWidth="1"/>
    <col min="7" max="7" width="6.875" style="3" customWidth="1"/>
    <col min="8" max="8" width="8.375" style="3" customWidth="1"/>
    <col min="9" max="9" width="8.875" style="3" customWidth="1"/>
    <col min="10" max="10" width="8.375" style="3" customWidth="1"/>
    <col min="11" max="11" width="5.625" style="3" customWidth="1"/>
    <col min="12" max="12" width="4.375" style="3" customWidth="1"/>
    <col min="13" max="14" width="8.875" style="3" customWidth="1"/>
    <col min="15" max="15" width="9.875" style="3"/>
    <col min="16" max="16384" width="9" style="3"/>
  </cols>
  <sheetData>
    <row r="1" s="1" customFormat="1" ht="36.95" customHeight="1" spans="1:16379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9" t="s">
        <v>8</v>
      </c>
      <c r="J1" s="9" t="s">
        <v>9</v>
      </c>
      <c r="K1" s="18" t="s">
        <v>10</v>
      </c>
      <c r="L1" s="19" t="s">
        <v>11</v>
      </c>
      <c r="M1" s="20" t="s">
        <v>12</v>
      </c>
      <c r="N1" s="8" t="s">
        <v>13</v>
      </c>
      <c r="O1" s="21"/>
      <c r="P1" s="21"/>
      <c r="Q1" s="29"/>
      <c r="R1" s="30"/>
      <c r="S1" s="31"/>
      <c r="T1" s="2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</row>
    <row r="2" s="2" customFormat="1" spans="1:16379">
      <c r="A2" s="10">
        <v>39539</v>
      </c>
      <c r="B2" s="11">
        <v>12539.8</v>
      </c>
      <c r="C2" s="12">
        <v>12830</v>
      </c>
      <c r="D2" s="13">
        <v>3</v>
      </c>
      <c r="E2" s="14">
        <f>D2</f>
        <v>3</v>
      </c>
      <c r="F2" s="15">
        <f t="shared" ref="F2:F12" si="0">C2*D2</f>
        <v>38490</v>
      </c>
      <c r="G2" s="16">
        <f t="shared" ref="G2:G12" si="1">H2/E2</f>
        <v>12830</v>
      </c>
      <c r="H2" s="14">
        <f>F2</f>
        <v>38490</v>
      </c>
      <c r="I2" s="16">
        <f t="shared" ref="I2:I12" si="2">E2*C2</f>
        <v>38490</v>
      </c>
      <c r="J2" s="14">
        <f t="shared" ref="J2:J12" si="3">I2-H2</f>
        <v>0</v>
      </c>
      <c r="K2" s="22">
        <f t="shared" ref="K2:K12" si="4">J2/H2</f>
        <v>0</v>
      </c>
      <c r="L2" s="23"/>
      <c r="M2" s="24">
        <f t="shared" ref="M2:M12" si="5">L2*C2</f>
        <v>0</v>
      </c>
      <c r="N2" s="24">
        <f>1000000+50000-F2</f>
        <v>1011510</v>
      </c>
      <c r="O2" s="2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</row>
    <row r="3" s="2" customFormat="1" spans="1:16379">
      <c r="A3" s="10">
        <v>39569</v>
      </c>
      <c r="B3" s="11">
        <v>13802.59</v>
      </c>
      <c r="C3" s="12">
        <v>14120</v>
      </c>
      <c r="D3" s="13">
        <v>3</v>
      </c>
      <c r="E3" s="14">
        <f t="shared" ref="E3:E12" si="6">E2+D3-L3</f>
        <v>6</v>
      </c>
      <c r="F3" s="15">
        <f t="shared" si="0"/>
        <v>42360</v>
      </c>
      <c r="G3" s="16">
        <f t="shared" si="1"/>
        <v>13475</v>
      </c>
      <c r="H3" s="14">
        <f t="shared" ref="H3:H12" si="7">H2+F3-M3</f>
        <v>80850</v>
      </c>
      <c r="I3" s="16">
        <f t="shared" si="2"/>
        <v>84720</v>
      </c>
      <c r="J3" s="14">
        <f t="shared" si="3"/>
        <v>3870</v>
      </c>
      <c r="K3" s="22">
        <f t="shared" si="4"/>
        <v>0.0478664192949907</v>
      </c>
      <c r="L3" s="23"/>
      <c r="M3" s="24">
        <f t="shared" si="5"/>
        <v>0</v>
      </c>
      <c r="N3" s="24">
        <f t="shared" ref="N3:N12" si="8">N2+50000-F3</f>
        <v>1019150</v>
      </c>
      <c r="O3" s="25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</row>
    <row r="4" s="3" customFormat="1" spans="1:14">
      <c r="A4" s="10">
        <v>39600</v>
      </c>
      <c r="B4" s="11">
        <v>14342.96</v>
      </c>
      <c r="C4" s="17">
        <v>14670</v>
      </c>
      <c r="D4" s="13">
        <v>3</v>
      </c>
      <c r="E4" s="14">
        <f t="shared" si="6"/>
        <v>9</v>
      </c>
      <c r="F4" s="15">
        <f t="shared" si="0"/>
        <v>44010</v>
      </c>
      <c r="G4" s="16">
        <f t="shared" si="1"/>
        <v>13873.3333333333</v>
      </c>
      <c r="H4" s="14">
        <f t="shared" si="7"/>
        <v>124860</v>
      </c>
      <c r="I4" s="16">
        <f t="shared" si="2"/>
        <v>132030</v>
      </c>
      <c r="J4" s="14">
        <f t="shared" si="3"/>
        <v>7170</v>
      </c>
      <c r="K4" s="22">
        <f t="shared" si="4"/>
        <v>0.057424315233061</v>
      </c>
      <c r="L4" s="27"/>
      <c r="M4" s="24">
        <f t="shared" si="5"/>
        <v>0</v>
      </c>
      <c r="N4" s="24">
        <f t="shared" si="8"/>
        <v>1025140</v>
      </c>
    </row>
    <row r="5" s="3" customFormat="1" spans="1:14">
      <c r="A5" s="10">
        <v>39630</v>
      </c>
      <c r="B5" s="11">
        <v>13514.86</v>
      </c>
      <c r="C5" s="17">
        <v>13800</v>
      </c>
      <c r="D5" s="13">
        <v>3</v>
      </c>
      <c r="E5" s="14">
        <f t="shared" si="6"/>
        <v>12</v>
      </c>
      <c r="F5" s="15">
        <f t="shared" si="0"/>
        <v>41400</v>
      </c>
      <c r="G5" s="16">
        <f t="shared" si="1"/>
        <v>13855</v>
      </c>
      <c r="H5" s="14">
        <f t="shared" si="7"/>
        <v>166260</v>
      </c>
      <c r="I5" s="16">
        <f t="shared" si="2"/>
        <v>165600</v>
      </c>
      <c r="J5" s="14">
        <f t="shared" si="3"/>
        <v>-660</v>
      </c>
      <c r="K5" s="22">
        <f t="shared" si="4"/>
        <v>-0.00396968603392277</v>
      </c>
      <c r="L5" s="27"/>
      <c r="M5" s="24">
        <f t="shared" si="5"/>
        <v>0</v>
      </c>
      <c r="N5" s="24">
        <f t="shared" si="8"/>
        <v>1033740</v>
      </c>
    </row>
    <row r="6" s="3" customFormat="1" spans="1:14">
      <c r="A6" s="10">
        <v>39661</v>
      </c>
      <c r="B6" s="11">
        <v>13276.57</v>
      </c>
      <c r="C6" s="17">
        <v>13360</v>
      </c>
      <c r="D6" s="13">
        <v>3</v>
      </c>
      <c r="E6" s="14">
        <f t="shared" si="6"/>
        <v>15</v>
      </c>
      <c r="F6" s="15">
        <f t="shared" si="0"/>
        <v>40080</v>
      </c>
      <c r="G6" s="16">
        <f t="shared" si="1"/>
        <v>13756</v>
      </c>
      <c r="H6" s="14">
        <f t="shared" si="7"/>
        <v>206340</v>
      </c>
      <c r="I6" s="16">
        <f t="shared" si="2"/>
        <v>200400</v>
      </c>
      <c r="J6" s="14">
        <f t="shared" si="3"/>
        <v>-5940</v>
      </c>
      <c r="K6" s="22">
        <f t="shared" si="4"/>
        <v>-0.0287874382087816</v>
      </c>
      <c r="L6" s="27"/>
      <c r="M6" s="24">
        <f t="shared" si="5"/>
        <v>0</v>
      </c>
      <c r="N6" s="24">
        <f t="shared" si="8"/>
        <v>1043660</v>
      </c>
    </row>
    <row r="7" s="3" customFormat="1" spans="1:14">
      <c r="A7" s="10">
        <v>39692</v>
      </c>
      <c r="B7" s="11">
        <v>12936.81</v>
      </c>
      <c r="C7" s="17">
        <v>13010</v>
      </c>
      <c r="D7" s="13">
        <v>3</v>
      </c>
      <c r="E7" s="14">
        <f t="shared" si="6"/>
        <v>18</v>
      </c>
      <c r="F7" s="15">
        <f t="shared" si="0"/>
        <v>39030</v>
      </c>
      <c r="G7" s="16">
        <f t="shared" si="1"/>
        <v>13631.6666666667</v>
      </c>
      <c r="H7" s="14">
        <f t="shared" si="7"/>
        <v>245370</v>
      </c>
      <c r="I7" s="16">
        <f t="shared" si="2"/>
        <v>234180</v>
      </c>
      <c r="J7" s="14">
        <f t="shared" si="3"/>
        <v>-11190</v>
      </c>
      <c r="K7" s="22">
        <f t="shared" si="4"/>
        <v>-0.0456045971390145</v>
      </c>
      <c r="L7" s="27"/>
      <c r="M7" s="24">
        <f t="shared" si="5"/>
        <v>0</v>
      </c>
      <c r="N7" s="24">
        <f t="shared" si="8"/>
        <v>1054630</v>
      </c>
    </row>
    <row r="8" s="3" customFormat="1" spans="1:14">
      <c r="A8" s="10">
        <v>39722</v>
      </c>
      <c r="B8" s="11">
        <v>11396.61</v>
      </c>
      <c r="C8" s="17">
        <v>11660</v>
      </c>
      <c r="D8" s="13">
        <v>3</v>
      </c>
      <c r="E8" s="14">
        <f t="shared" si="6"/>
        <v>21</v>
      </c>
      <c r="F8" s="15">
        <f t="shared" si="0"/>
        <v>34980</v>
      </c>
      <c r="G8" s="16">
        <f t="shared" si="1"/>
        <v>13350</v>
      </c>
      <c r="H8" s="14">
        <f t="shared" si="7"/>
        <v>280350</v>
      </c>
      <c r="I8" s="16">
        <f t="shared" si="2"/>
        <v>244860</v>
      </c>
      <c r="J8" s="14">
        <f t="shared" si="3"/>
        <v>-35490</v>
      </c>
      <c r="K8" s="22">
        <f t="shared" si="4"/>
        <v>-0.126591760299625</v>
      </c>
      <c r="L8" s="27"/>
      <c r="M8" s="24">
        <f t="shared" si="5"/>
        <v>0</v>
      </c>
      <c r="N8" s="24">
        <f t="shared" si="8"/>
        <v>1069650</v>
      </c>
    </row>
    <row r="9" s="3" customFormat="1" spans="1:14">
      <c r="A9" s="10">
        <v>39753</v>
      </c>
      <c r="B9" s="11">
        <v>8702.77</v>
      </c>
      <c r="C9" s="17">
        <v>9100</v>
      </c>
      <c r="D9" s="13">
        <v>3</v>
      </c>
      <c r="E9" s="14">
        <f t="shared" si="6"/>
        <v>24</v>
      </c>
      <c r="F9" s="15">
        <f t="shared" si="0"/>
        <v>27300</v>
      </c>
      <c r="G9" s="16">
        <f t="shared" si="1"/>
        <v>12818.75</v>
      </c>
      <c r="H9" s="14">
        <f t="shared" si="7"/>
        <v>307650</v>
      </c>
      <c r="I9" s="16">
        <f t="shared" si="2"/>
        <v>218400</v>
      </c>
      <c r="J9" s="14">
        <f t="shared" si="3"/>
        <v>-89250</v>
      </c>
      <c r="K9" s="22">
        <f t="shared" si="4"/>
        <v>-0.290102389078498</v>
      </c>
      <c r="L9" s="27"/>
      <c r="M9" s="24">
        <f t="shared" si="5"/>
        <v>0</v>
      </c>
      <c r="N9" s="24">
        <f t="shared" si="8"/>
        <v>1092350</v>
      </c>
    </row>
    <row r="10" s="3" customFormat="1" spans="1:14">
      <c r="A10" s="10">
        <v>39783</v>
      </c>
      <c r="B10" s="11">
        <v>8464.36</v>
      </c>
      <c r="C10" s="17">
        <v>8580</v>
      </c>
      <c r="D10" s="13">
        <v>3</v>
      </c>
      <c r="E10" s="14">
        <f t="shared" si="6"/>
        <v>27</v>
      </c>
      <c r="F10" s="15">
        <f t="shared" si="0"/>
        <v>25740</v>
      </c>
      <c r="G10" s="16">
        <f t="shared" si="1"/>
        <v>12347.7777777778</v>
      </c>
      <c r="H10" s="14">
        <f t="shared" si="7"/>
        <v>333390</v>
      </c>
      <c r="I10" s="16">
        <f t="shared" si="2"/>
        <v>231660</v>
      </c>
      <c r="J10" s="14">
        <f t="shared" si="3"/>
        <v>-101730</v>
      </c>
      <c r="K10" s="22">
        <f t="shared" si="4"/>
        <v>-0.305138126518492</v>
      </c>
      <c r="L10" s="27"/>
      <c r="M10" s="24">
        <f t="shared" si="5"/>
        <v>0</v>
      </c>
      <c r="N10" s="24">
        <f t="shared" si="8"/>
        <v>1116610</v>
      </c>
    </row>
    <row r="11" s="3" customFormat="1" spans="1:14">
      <c r="A11" s="10">
        <v>39814</v>
      </c>
      <c r="B11" s="11">
        <v>8991.21</v>
      </c>
      <c r="C11" s="17">
        <v>9320</v>
      </c>
      <c r="D11" s="13">
        <v>3</v>
      </c>
      <c r="E11" s="14">
        <f t="shared" si="6"/>
        <v>30</v>
      </c>
      <c r="F11" s="15">
        <f t="shared" si="0"/>
        <v>27960</v>
      </c>
      <c r="G11" s="16">
        <f t="shared" si="1"/>
        <v>12045</v>
      </c>
      <c r="H11" s="14">
        <f t="shared" si="7"/>
        <v>361350</v>
      </c>
      <c r="I11" s="16">
        <f t="shared" si="2"/>
        <v>279600</v>
      </c>
      <c r="J11" s="14">
        <f t="shared" si="3"/>
        <v>-81750</v>
      </c>
      <c r="K11" s="22">
        <f t="shared" si="4"/>
        <v>-0.22623495226235</v>
      </c>
      <c r="L11" s="27"/>
      <c r="M11" s="24">
        <f t="shared" si="5"/>
        <v>0</v>
      </c>
      <c r="N11" s="24">
        <f t="shared" si="8"/>
        <v>1138650</v>
      </c>
    </row>
    <row r="12" s="3" customFormat="1" spans="1:14">
      <c r="A12" s="10">
        <v>39845</v>
      </c>
      <c r="B12" s="11">
        <v>7908.51</v>
      </c>
      <c r="C12" s="17">
        <v>7990</v>
      </c>
      <c r="D12" s="13">
        <v>3</v>
      </c>
      <c r="E12" s="14">
        <f t="shared" si="6"/>
        <v>33</v>
      </c>
      <c r="F12" s="15">
        <f t="shared" si="0"/>
        <v>23970</v>
      </c>
      <c r="G12" s="16">
        <f t="shared" si="1"/>
        <v>11676.3636363636</v>
      </c>
      <c r="H12" s="14">
        <f t="shared" si="7"/>
        <v>385320</v>
      </c>
      <c r="I12" s="16">
        <f t="shared" si="2"/>
        <v>263670</v>
      </c>
      <c r="J12" s="14">
        <f t="shared" si="3"/>
        <v>-121650</v>
      </c>
      <c r="K12" s="22">
        <f t="shared" si="4"/>
        <v>-0.315711616318904</v>
      </c>
      <c r="L12" s="27"/>
      <c r="M12" s="24">
        <f t="shared" si="5"/>
        <v>0</v>
      </c>
      <c r="N12" s="24">
        <f t="shared" si="8"/>
        <v>1164680</v>
      </c>
    </row>
    <row r="13" s="3" customFormat="1" spans="1:14">
      <c r="A13" s="10">
        <v>39873</v>
      </c>
      <c r="B13" s="11">
        <v>7454.28</v>
      </c>
      <c r="C13" s="17">
        <v>7470</v>
      </c>
      <c r="D13" s="13">
        <v>3</v>
      </c>
      <c r="E13" s="14">
        <f t="shared" ref="E13:E44" si="9">E12+D13-L13</f>
        <v>36</v>
      </c>
      <c r="F13" s="15">
        <f t="shared" ref="F13:F44" si="10">C13*D13</f>
        <v>22410</v>
      </c>
      <c r="G13" s="16">
        <f t="shared" ref="G13:G44" si="11">H13/E13</f>
        <v>11325.8333333333</v>
      </c>
      <c r="H13" s="14">
        <f t="shared" ref="H13:H44" si="12">H12+F13-M13</f>
        <v>407730</v>
      </c>
      <c r="I13" s="16">
        <f t="shared" ref="I13:I44" si="13">E13*C13</f>
        <v>268920</v>
      </c>
      <c r="J13" s="14">
        <f t="shared" ref="J13:J44" si="14">I13-H13</f>
        <v>-138810</v>
      </c>
      <c r="K13" s="28">
        <f t="shared" ref="K13:K44" si="15">J13/H13</f>
        <v>-0.340445883305128</v>
      </c>
      <c r="L13" s="27"/>
      <c r="M13" s="24">
        <f t="shared" ref="M13:M72" si="16">L13*C13</f>
        <v>0</v>
      </c>
      <c r="N13" s="24">
        <f t="shared" ref="N13:N44" si="17">N12+50000-F13</f>
        <v>1192270</v>
      </c>
    </row>
    <row r="14" s="3" customFormat="1" spans="1:14">
      <c r="A14" s="10">
        <v>39904</v>
      </c>
      <c r="B14" s="11">
        <v>8173.36</v>
      </c>
      <c r="C14" s="17">
        <v>8420</v>
      </c>
      <c r="D14" s="13">
        <v>3</v>
      </c>
      <c r="E14" s="14">
        <f t="shared" si="9"/>
        <v>39</v>
      </c>
      <c r="F14" s="15">
        <f t="shared" si="10"/>
        <v>25260</v>
      </c>
      <c r="G14" s="16">
        <f t="shared" si="11"/>
        <v>11102.3076923077</v>
      </c>
      <c r="H14" s="14">
        <f t="shared" si="12"/>
        <v>432990</v>
      </c>
      <c r="I14" s="16">
        <f t="shared" si="13"/>
        <v>328380</v>
      </c>
      <c r="J14" s="14">
        <f t="shared" si="14"/>
        <v>-104610</v>
      </c>
      <c r="K14" s="22">
        <f t="shared" si="15"/>
        <v>-0.241599113143491</v>
      </c>
      <c r="L14" s="27"/>
      <c r="M14" s="24">
        <f t="shared" si="16"/>
        <v>0</v>
      </c>
      <c r="N14" s="24">
        <f t="shared" si="17"/>
        <v>1217010</v>
      </c>
    </row>
    <row r="15" s="3" customFormat="1" spans="1:14">
      <c r="A15" s="10">
        <v>39934</v>
      </c>
      <c r="B15" s="11">
        <v>8848.84</v>
      </c>
      <c r="C15" s="17">
        <v>9090</v>
      </c>
      <c r="D15" s="13">
        <v>3</v>
      </c>
      <c r="E15" s="14">
        <f t="shared" si="9"/>
        <v>42</v>
      </c>
      <c r="F15" s="15">
        <f t="shared" si="10"/>
        <v>27270</v>
      </c>
      <c r="G15" s="16">
        <f t="shared" si="11"/>
        <v>10958.5714285714</v>
      </c>
      <c r="H15" s="14">
        <f t="shared" si="12"/>
        <v>460260</v>
      </c>
      <c r="I15" s="16">
        <f t="shared" si="13"/>
        <v>381780</v>
      </c>
      <c r="J15" s="14">
        <f t="shared" si="14"/>
        <v>-78480</v>
      </c>
      <c r="K15" s="22">
        <f t="shared" si="15"/>
        <v>-0.170512319123973</v>
      </c>
      <c r="L15" s="27"/>
      <c r="M15" s="24">
        <f t="shared" si="16"/>
        <v>0</v>
      </c>
      <c r="N15" s="24">
        <f t="shared" si="17"/>
        <v>1239740</v>
      </c>
    </row>
    <row r="16" s="3" customFormat="1" spans="1:14">
      <c r="A16" s="10">
        <v>39965</v>
      </c>
      <c r="B16" s="11">
        <v>9517.49</v>
      </c>
      <c r="C16" s="17">
        <v>9750</v>
      </c>
      <c r="D16" s="13">
        <v>3</v>
      </c>
      <c r="E16" s="14">
        <f t="shared" si="9"/>
        <v>45</v>
      </c>
      <c r="F16" s="15">
        <f t="shared" si="10"/>
        <v>29250</v>
      </c>
      <c r="G16" s="16">
        <f t="shared" si="11"/>
        <v>10878</v>
      </c>
      <c r="H16" s="14">
        <f t="shared" si="12"/>
        <v>489510</v>
      </c>
      <c r="I16" s="16">
        <f t="shared" si="13"/>
        <v>438750</v>
      </c>
      <c r="J16" s="14">
        <f t="shared" si="14"/>
        <v>-50760</v>
      </c>
      <c r="K16" s="22">
        <f t="shared" si="15"/>
        <v>-0.103695532266961</v>
      </c>
      <c r="L16" s="27"/>
      <c r="M16" s="24">
        <f t="shared" si="16"/>
        <v>0</v>
      </c>
      <c r="N16" s="24">
        <f t="shared" si="17"/>
        <v>1260490</v>
      </c>
    </row>
    <row r="17" s="3" customFormat="1" spans="1:14">
      <c r="A17" s="10">
        <v>39995</v>
      </c>
      <c r="B17" s="11">
        <v>9889.34</v>
      </c>
      <c r="C17" s="17">
        <v>10110</v>
      </c>
      <c r="D17" s="13">
        <v>3</v>
      </c>
      <c r="E17" s="14">
        <f t="shared" si="9"/>
        <v>48</v>
      </c>
      <c r="F17" s="15">
        <f t="shared" si="10"/>
        <v>30330</v>
      </c>
      <c r="G17" s="16">
        <f t="shared" si="11"/>
        <v>10830</v>
      </c>
      <c r="H17" s="14">
        <f t="shared" si="12"/>
        <v>519840</v>
      </c>
      <c r="I17" s="16">
        <f t="shared" si="13"/>
        <v>485280</v>
      </c>
      <c r="J17" s="14">
        <f t="shared" si="14"/>
        <v>-34560</v>
      </c>
      <c r="K17" s="22">
        <f t="shared" si="15"/>
        <v>-0.0664819944598338</v>
      </c>
      <c r="L17" s="27"/>
      <c r="M17" s="24">
        <f t="shared" si="16"/>
        <v>0</v>
      </c>
      <c r="N17" s="24">
        <f t="shared" si="17"/>
        <v>1280160</v>
      </c>
    </row>
    <row r="18" s="3" customFormat="1" spans="1:14">
      <c r="A18" s="10">
        <v>40026</v>
      </c>
      <c r="B18" s="11">
        <v>10355.23</v>
      </c>
      <c r="C18" s="17">
        <v>10400</v>
      </c>
      <c r="D18" s="13">
        <v>3</v>
      </c>
      <c r="E18" s="14">
        <f t="shared" si="9"/>
        <v>51</v>
      </c>
      <c r="F18" s="15">
        <f t="shared" si="10"/>
        <v>31200</v>
      </c>
      <c r="G18" s="16">
        <f t="shared" si="11"/>
        <v>10804.7058823529</v>
      </c>
      <c r="H18" s="14">
        <f t="shared" si="12"/>
        <v>551040</v>
      </c>
      <c r="I18" s="16">
        <f t="shared" si="13"/>
        <v>530400</v>
      </c>
      <c r="J18" s="14">
        <f t="shared" si="14"/>
        <v>-20640</v>
      </c>
      <c r="K18" s="22">
        <f t="shared" si="15"/>
        <v>-0.0374564459930314</v>
      </c>
      <c r="L18" s="27"/>
      <c r="M18" s="24">
        <f t="shared" si="16"/>
        <v>0</v>
      </c>
      <c r="N18" s="24">
        <f t="shared" si="17"/>
        <v>1298960</v>
      </c>
    </row>
    <row r="19" s="3" customFormat="1" spans="1:14">
      <c r="A19" s="10">
        <v>40057</v>
      </c>
      <c r="B19" s="11">
        <v>10453.37</v>
      </c>
      <c r="C19" s="17">
        <v>10500</v>
      </c>
      <c r="D19" s="13">
        <v>3</v>
      </c>
      <c r="E19" s="14">
        <f t="shared" si="9"/>
        <v>54</v>
      </c>
      <c r="F19" s="15">
        <f t="shared" si="10"/>
        <v>31500</v>
      </c>
      <c r="G19" s="16">
        <f t="shared" si="11"/>
        <v>10787.7777777778</v>
      </c>
      <c r="H19" s="14">
        <f t="shared" si="12"/>
        <v>582540</v>
      </c>
      <c r="I19" s="16">
        <f t="shared" si="13"/>
        <v>567000</v>
      </c>
      <c r="J19" s="14">
        <f t="shared" si="14"/>
        <v>-15540</v>
      </c>
      <c r="K19" s="22">
        <f t="shared" si="15"/>
        <v>-0.026676279740447</v>
      </c>
      <c r="L19" s="27"/>
      <c r="M19" s="24">
        <f t="shared" si="16"/>
        <v>0</v>
      </c>
      <c r="N19" s="24">
        <f t="shared" si="17"/>
        <v>1317460</v>
      </c>
    </row>
    <row r="20" s="3" customFormat="1" spans="1:14">
      <c r="A20" s="10">
        <v>40087</v>
      </c>
      <c r="B20" s="11">
        <v>10072.64</v>
      </c>
      <c r="C20" s="17">
        <v>10120</v>
      </c>
      <c r="D20" s="13">
        <v>3</v>
      </c>
      <c r="E20" s="14">
        <f t="shared" si="9"/>
        <v>57</v>
      </c>
      <c r="F20" s="15">
        <f t="shared" si="10"/>
        <v>30360</v>
      </c>
      <c r="G20" s="16">
        <f t="shared" si="11"/>
        <v>10752.6315789474</v>
      </c>
      <c r="H20" s="14">
        <f t="shared" si="12"/>
        <v>612900</v>
      </c>
      <c r="I20" s="16">
        <f t="shared" si="13"/>
        <v>576840</v>
      </c>
      <c r="J20" s="14">
        <f t="shared" si="14"/>
        <v>-36060</v>
      </c>
      <c r="K20" s="22">
        <f t="shared" si="15"/>
        <v>-0.0588350465002447</v>
      </c>
      <c r="L20" s="27"/>
      <c r="M20" s="24">
        <f t="shared" si="16"/>
        <v>0</v>
      </c>
      <c r="N20" s="24">
        <f t="shared" si="17"/>
        <v>1337100</v>
      </c>
    </row>
    <row r="21" s="3" customFormat="1" spans="1:14">
      <c r="A21" s="10">
        <v>40118</v>
      </c>
      <c r="B21" s="11">
        <v>9903.77</v>
      </c>
      <c r="C21" s="17">
        <v>9810</v>
      </c>
      <c r="D21" s="13">
        <v>3</v>
      </c>
      <c r="E21" s="14">
        <f t="shared" si="9"/>
        <v>60</v>
      </c>
      <c r="F21" s="15">
        <f t="shared" si="10"/>
        <v>29430</v>
      </c>
      <c r="G21" s="16">
        <f t="shared" si="11"/>
        <v>10705.5</v>
      </c>
      <c r="H21" s="14">
        <f t="shared" si="12"/>
        <v>642330</v>
      </c>
      <c r="I21" s="16">
        <f t="shared" si="13"/>
        <v>588600</v>
      </c>
      <c r="J21" s="14">
        <f t="shared" si="14"/>
        <v>-53730</v>
      </c>
      <c r="K21" s="22">
        <f t="shared" si="15"/>
        <v>-0.0836485918453132</v>
      </c>
      <c r="L21" s="27"/>
      <c r="M21" s="24">
        <f t="shared" si="16"/>
        <v>0</v>
      </c>
      <c r="N21" s="24">
        <f t="shared" si="17"/>
        <v>1357670</v>
      </c>
    </row>
    <row r="22" s="3" customFormat="1" spans="1:14">
      <c r="A22" s="10">
        <v>40148</v>
      </c>
      <c r="B22" s="11">
        <v>9281.82</v>
      </c>
      <c r="C22" s="17">
        <v>9320</v>
      </c>
      <c r="D22" s="13">
        <v>3</v>
      </c>
      <c r="E22" s="14">
        <f t="shared" si="9"/>
        <v>63</v>
      </c>
      <c r="F22" s="15">
        <f t="shared" si="10"/>
        <v>27960</v>
      </c>
      <c r="G22" s="16">
        <f t="shared" si="11"/>
        <v>10639.5238095238</v>
      </c>
      <c r="H22" s="14">
        <f t="shared" si="12"/>
        <v>670290</v>
      </c>
      <c r="I22" s="16">
        <f t="shared" si="13"/>
        <v>587160</v>
      </c>
      <c r="J22" s="14">
        <f t="shared" si="14"/>
        <v>-83130</v>
      </c>
      <c r="K22" s="22">
        <f t="shared" si="15"/>
        <v>-0.124020946157633</v>
      </c>
      <c r="L22" s="27"/>
      <c r="M22" s="24">
        <f t="shared" si="16"/>
        <v>0</v>
      </c>
      <c r="N22" s="24">
        <f t="shared" si="17"/>
        <v>1379710</v>
      </c>
    </row>
    <row r="23" s="3" customFormat="1" spans="1:14">
      <c r="A23" s="10">
        <v>40179</v>
      </c>
      <c r="B23" s="11">
        <v>10609.34</v>
      </c>
      <c r="C23" s="17">
        <v>10680</v>
      </c>
      <c r="D23" s="13">
        <v>3</v>
      </c>
      <c r="E23" s="14">
        <f t="shared" si="9"/>
        <v>66</v>
      </c>
      <c r="F23" s="15">
        <f t="shared" si="10"/>
        <v>32040</v>
      </c>
      <c r="G23" s="16">
        <f t="shared" si="11"/>
        <v>10641.3636363636</v>
      </c>
      <c r="H23" s="14">
        <f t="shared" si="12"/>
        <v>702330</v>
      </c>
      <c r="I23" s="16">
        <f t="shared" si="13"/>
        <v>704880</v>
      </c>
      <c r="J23" s="14">
        <f t="shared" si="14"/>
        <v>2550</v>
      </c>
      <c r="K23" s="22">
        <f t="shared" si="15"/>
        <v>0.00363077185938234</v>
      </c>
      <c r="L23" s="27"/>
      <c r="M23" s="24">
        <f t="shared" si="16"/>
        <v>0</v>
      </c>
      <c r="N23" s="24">
        <f t="shared" si="17"/>
        <v>1397670</v>
      </c>
    </row>
    <row r="24" s="3" customFormat="1" spans="1:14">
      <c r="A24" s="10">
        <v>40210</v>
      </c>
      <c r="B24" s="11">
        <v>10212.36</v>
      </c>
      <c r="C24" s="17">
        <v>10310</v>
      </c>
      <c r="D24" s="13">
        <v>3</v>
      </c>
      <c r="E24" s="14">
        <f t="shared" si="9"/>
        <v>69</v>
      </c>
      <c r="F24" s="15">
        <f t="shared" si="10"/>
        <v>30930</v>
      </c>
      <c r="G24" s="16">
        <f t="shared" si="11"/>
        <v>10626.9565217391</v>
      </c>
      <c r="H24" s="14">
        <f t="shared" si="12"/>
        <v>733260</v>
      </c>
      <c r="I24" s="16">
        <f t="shared" si="13"/>
        <v>711390</v>
      </c>
      <c r="J24" s="14">
        <f t="shared" si="14"/>
        <v>-21870</v>
      </c>
      <c r="K24" s="22">
        <f t="shared" si="15"/>
        <v>-0.0298257098437116</v>
      </c>
      <c r="L24" s="27"/>
      <c r="M24" s="24">
        <f t="shared" si="16"/>
        <v>0</v>
      </c>
      <c r="N24" s="24">
        <f t="shared" si="17"/>
        <v>1416740</v>
      </c>
    </row>
    <row r="25" s="3" customFormat="1" spans="1:14">
      <c r="A25" s="10">
        <v>40238</v>
      </c>
      <c r="B25" s="11">
        <v>10128.73</v>
      </c>
      <c r="C25" s="17">
        <v>10240</v>
      </c>
      <c r="D25" s="13">
        <v>3</v>
      </c>
      <c r="E25" s="14">
        <f t="shared" si="9"/>
        <v>72</v>
      </c>
      <c r="F25" s="15">
        <f t="shared" si="10"/>
        <v>30720</v>
      </c>
      <c r="G25" s="16">
        <f t="shared" si="11"/>
        <v>10610.8333333333</v>
      </c>
      <c r="H25" s="14">
        <f t="shared" si="12"/>
        <v>763980</v>
      </c>
      <c r="I25" s="16">
        <f t="shared" si="13"/>
        <v>737280</v>
      </c>
      <c r="J25" s="14">
        <f t="shared" si="14"/>
        <v>-26700</v>
      </c>
      <c r="K25" s="22">
        <f t="shared" si="15"/>
        <v>-0.0349485588627975</v>
      </c>
      <c r="L25" s="27"/>
      <c r="M25" s="24">
        <f t="shared" si="16"/>
        <v>0</v>
      </c>
      <c r="N25" s="24">
        <f t="shared" si="17"/>
        <v>1436020</v>
      </c>
    </row>
    <row r="26" s="3" customFormat="1" spans="1:14">
      <c r="A26" s="10">
        <v>40269</v>
      </c>
      <c r="B26" s="11">
        <v>11178.92</v>
      </c>
      <c r="C26" s="17">
        <v>11310</v>
      </c>
      <c r="D26" s="13">
        <v>3</v>
      </c>
      <c r="E26" s="14">
        <f t="shared" si="9"/>
        <v>75</v>
      </c>
      <c r="F26" s="15">
        <f t="shared" si="10"/>
        <v>33930</v>
      </c>
      <c r="G26" s="16">
        <f t="shared" si="11"/>
        <v>10638.8</v>
      </c>
      <c r="H26" s="14">
        <f t="shared" si="12"/>
        <v>797910</v>
      </c>
      <c r="I26" s="16">
        <f t="shared" si="13"/>
        <v>848250</v>
      </c>
      <c r="J26" s="14">
        <f t="shared" si="14"/>
        <v>50340</v>
      </c>
      <c r="K26" s="22">
        <f t="shared" si="15"/>
        <v>0.063089822160394</v>
      </c>
      <c r="L26" s="27"/>
      <c r="M26" s="24">
        <f t="shared" si="16"/>
        <v>0</v>
      </c>
      <c r="N26" s="24">
        <f t="shared" si="17"/>
        <v>1452090</v>
      </c>
    </row>
    <row r="27" s="3" customFormat="1" spans="1:14">
      <c r="A27" s="10">
        <v>40299</v>
      </c>
      <c r="B27" s="11">
        <v>10847.9</v>
      </c>
      <c r="C27" s="17">
        <v>10880</v>
      </c>
      <c r="D27" s="13">
        <v>3</v>
      </c>
      <c r="E27" s="14">
        <f t="shared" si="9"/>
        <v>78</v>
      </c>
      <c r="F27" s="15">
        <f t="shared" si="10"/>
        <v>32640</v>
      </c>
      <c r="G27" s="16">
        <f t="shared" si="11"/>
        <v>10648.0769230769</v>
      </c>
      <c r="H27" s="14">
        <f t="shared" si="12"/>
        <v>830550</v>
      </c>
      <c r="I27" s="16">
        <f t="shared" si="13"/>
        <v>848640</v>
      </c>
      <c r="J27" s="14">
        <f t="shared" si="14"/>
        <v>18090</v>
      </c>
      <c r="K27" s="22">
        <f t="shared" si="15"/>
        <v>0.021780747697309</v>
      </c>
      <c r="L27" s="27"/>
      <c r="M27" s="24">
        <f t="shared" si="16"/>
        <v>0</v>
      </c>
      <c r="N27" s="24">
        <f t="shared" si="17"/>
        <v>1469450</v>
      </c>
    </row>
    <row r="28" s="3" customFormat="1" spans="1:14">
      <c r="A28" s="10">
        <v>40330</v>
      </c>
      <c r="B28" s="11">
        <v>9747.26</v>
      </c>
      <c r="C28" s="17">
        <v>9890</v>
      </c>
      <c r="D28" s="13">
        <v>3</v>
      </c>
      <c r="E28" s="14">
        <f t="shared" si="9"/>
        <v>81</v>
      </c>
      <c r="F28" s="15">
        <f t="shared" si="10"/>
        <v>29670</v>
      </c>
      <c r="G28" s="16">
        <f t="shared" si="11"/>
        <v>10620</v>
      </c>
      <c r="H28" s="14">
        <f t="shared" si="12"/>
        <v>860220</v>
      </c>
      <c r="I28" s="16">
        <f t="shared" si="13"/>
        <v>801090</v>
      </c>
      <c r="J28" s="14">
        <f t="shared" si="14"/>
        <v>-59130</v>
      </c>
      <c r="K28" s="22">
        <f t="shared" si="15"/>
        <v>-0.0687382297551789</v>
      </c>
      <c r="L28" s="27"/>
      <c r="M28" s="24">
        <f t="shared" si="16"/>
        <v>0</v>
      </c>
      <c r="N28" s="24">
        <f t="shared" si="17"/>
        <v>1489780</v>
      </c>
    </row>
    <row r="29" s="3" customFormat="1" spans="1:14">
      <c r="A29" s="10">
        <v>40360</v>
      </c>
      <c r="B29" s="11">
        <v>9296.86</v>
      </c>
      <c r="C29" s="17">
        <v>9470</v>
      </c>
      <c r="D29" s="13">
        <v>3</v>
      </c>
      <c r="E29" s="14">
        <f t="shared" si="9"/>
        <v>84</v>
      </c>
      <c r="F29" s="15">
        <f t="shared" si="10"/>
        <v>28410</v>
      </c>
      <c r="G29" s="16">
        <f t="shared" si="11"/>
        <v>10578.9285714286</v>
      </c>
      <c r="H29" s="14">
        <f t="shared" si="12"/>
        <v>888630</v>
      </c>
      <c r="I29" s="16">
        <f t="shared" si="13"/>
        <v>795480</v>
      </c>
      <c r="J29" s="14">
        <f t="shared" si="14"/>
        <v>-93150</v>
      </c>
      <c r="K29" s="22">
        <f t="shared" si="15"/>
        <v>-0.104824280071571</v>
      </c>
      <c r="L29" s="27"/>
      <c r="M29" s="24">
        <f t="shared" si="16"/>
        <v>0</v>
      </c>
      <c r="N29" s="24">
        <f t="shared" si="17"/>
        <v>1511370</v>
      </c>
    </row>
    <row r="30" s="3" customFormat="1" spans="1:14">
      <c r="A30" s="10">
        <v>40391</v>
      </c>
      <c r="B30" s="11">
        <v>9574.64</v>
      </c>
      <c r="C30" s="17">
        <v>9590</v>
      </c>
      <c r="D30" s="13">
        <v>3</v>
      </c>
      <c r="E30" s="14">
        <f t="shared" si="9"/>
        <v>87</v>
      </c>
      <c r="F30" s="15">
        <f t="shared" si="10"/>
        <v>28770</v>
      </c>
      <c r="G30" s="16">
        <f t="shared" si="11"/>
        <v>10544.8275862069</v>
      </c>
      <c r="H30" s="14">
        <f t="shared" si="12"/>
        <v>917400</v>
      </c>
      <c r="I30" s="16">
        <f t="shared" si="13"/>
        <v>834330</v>
      </c>
      <c r="J30" s="14">
        <f t="shared" si="14"/>
        <v>-83070</v>
      </c>
      <c r="K30" s="22">
        <f t="shared" si="15"/>
        <v>-0.0905493786788751</v>
      </c>
      <c r="L30" s="27"/>
      <c r="M30" s="24">
        <f t="shared" si="16"/>
        <v>0</v>
      </c>
      <c r="N30" s="24">
        <f t="shared" si="17"/>
        <v>1532600</v>
      </c>
    </row>
    <row r="31" s="3" customFormat="1" spans="1:14">
      <c r="A31" s="10">
        <v>40422</v>
      </c>
      <c r="B31" s="11">
        <v>8833.32</v>
      </c>
      <c r="C31" s="17">
        <v>8850</v>
      </c>
      <c r="D31" s="13">
        <v>3</v>
      </c>
      <c r="E31" s="14">
        <f t="shared" si="9"/>
        <v>90</v>
      </c>
      <c r="F31" s="15">
        <f t="shared" si="10"/>
        <v>26550</v>
      </c>
      <c r="G31" s="16">
        <f t="shared" si="11"/>
        <v>10488.3333333333</v>
      </c>
      <c r="H31" s="14">
        <f t="shared" si="12"/>
        <v>943950</v>
      </c>
      <c r="I31" s="16">
        <f t="shared" si="13"/>
        <v>796500</v>
      </c>
      <c r="J31" s="14">
        <f t="shared" si="14"/>
        <v>-147450</v>
      </c>
      <c r="K31" s="22">
        <f t="shared" si="15"/>
        <v>-0.156205307484507</v>
      </c>
      <c r="L31" s="27"/>
      <c r="M31" s="24">
        <f t="shared" si="16"/>
        <v>0</v>
      </c>
      <c r="N31" s="24">
        <f t="shared" si="17"/>
        <v>1556050</v>
      </c>
    </row>
    <row r="32" s="3" customFormat="1" spans="1:14">
      <c r="A32" s="10">
        <v>40452</v>
      </c>
      <c r="B32" s="11">
        <v>9440.52</v>
      </c>
      <c r="C32" s="17">
        <v>9560</v>
      </c>
      <c r="D32" s="13">
        <v>3</v>
      </c>
      <c r="E32" s="14">
        <f t="shared" si="9"/>
        <v>93</v>
      </c>
      <c r="F32" s="15">
        <f t="shared" si="10"/>
        <v>28680</v>
      </c>
      <c r="G32" s="16">
        <f t="shared" si="11"/>
        <v>10458.3870967742</v>
      </c>
      <c r="H32" s="14">
        <f t="shared" si="12"/>
        <v>972630</v>
      </c>
      <c r="I32" s="16">
        <f t="shared" si="13"/>
        <v>889080</v>
      </c>
      <c r="J32" s="14">
        <f t="shared" si="14"/>
        <v>-83550</v>
      </c>
      <c r="K32" s="22">
        <f t="shared" si="15"/>
        <v>-0.0859011134758336</v>
      </c>
      <c r="L32" s="27"/>
      <c r="M32" s="24">
        <f t="shared" si="16"/>
        <v>0</v>
      </c>
      <c r="N32" s="24">
        <f t="shared" si="17"/>
        <v>1577370</v>
      </c>
    </row>
    <row r="33" s="3" customFormat="1" spans="1:14">
      <c r="A33" s="10">
        <v>40483</v>
      </c>
      <c r="B33" s="11">
        <v>9166.85</v>
      </c>
      <c r="C33" s="17">
        <v>9260</v>
      </c>
      <c r="D33" s="13">
        <v>3</v>
      </c>
      <c r="E33" s="14">
        <f t="shared" si="9"/>
        <v>96</v>
      </c>
      <c r="F33" s="15">
        <f t="shared" si="10"/>
        <v>27780</v>
      </c>
      <c r="G33" s="16">
        <f t="shared" si="11"/>
        <v>10420.9375</v>
      </c>
      <c r="H33" s="14">
        <f t="shared" si="12"/>
        <v>1000410</v>
      </c>
      <c r="I33" s="16">
        <f t="shared" si="13"/>
        <v>888960</v>
      </c>
      <c r="J33" s="14">
        <f t="shared" si="14"/>
        <v>-111450</v>
      </c>
      <c r="K33" s="22">
        <f t="shared" si="15"/>
        <v>-0.111404324227067</v>
      </c>
      <c r="L33" s="27"/>
      <c r="M33" s="24">
        <f t="shared" si="16"/>
        <v>0</v>
      </c>
      <c r="N33" s="24">
        <f t="shared" si="17"/>
        <v>1599590</v>
      </c>
    </row>
    <row r="34" s="3" customFormat="1" spans="1:14">
      <c r="A34" s="10">
        <v>40513</v>
      </c>
      <c r="B34" s="11">
        <v>9939.8</v>
      </c>
      <c r="C34" s="17">
        <v>10030</v>
      </c>
      <c r="D34" s="13">
        <v>3</v>
      </c>
      <c r="E34" s="14">
        <f t="shared" si="9"/>
        <v>99</v>
      </c>
      <c r="F34" s="15">
        <f t="shared" si="10"/>
        <v>30090</v>
      </c>
      <c r="G34" s="16">
        <f t="shared" si="11"/>
        <v>10409.0909090909</v>
      </c>
      <c r="H34" s="14">
        <f t="shared" si="12"/>
        <v>1030500</v>
      </c>
      <c r="I34" s="16">
        <f t="shared" si="13"/>
        <v>992970</v>
      </c>
      <c r="J34" s="14">
        <f t="shared" si="14"/>
        <v>-37530</v>
      </c>
      <c r="K34" s="22">
        <f t="shared" si="15"/>
        <v>-0.0364192139737991</v>
      </c>
      <c r="L34" s="27"/>
      <c r="M34" s="24">
        <f t="shared" si="16"/>
        <v>0</v>
      </c>
      <c r="N34" s="24">
        <f t="shared" si="17"/>
        <v>1619500</v>
      </c>
    </row>
    <row r="35" s="3" customFormat="1" spans="1:14">
      <c r="A35" s="10">
        <v>40544</v>
      </c>
      <c r="B35" s="11">
        <v>10352.19</v>
      </c>
      <c r="C35" s="17">
        <v>10440</v>
      </c>
      <c r="D35" s="13">
        <v>3</v>
      </c>
      <c r="E35" s="14">
        <f t="shared" si="9"/>
        <v>102</v>
      </c>
      <c r="F35" s="15">
        <f t="shared" si="10"/>
        <v>31320</v>
      </c>
      <c r="G35" s="16">
        <f t="shared" si="11"/>
        <v>10410</v>
      </c>
      <c r="H35" s="14">
        <f t="shared" si="12"/>
        <v>1061820</v>
      </c>
      <c r="I35" s="16">
        <f t="shared" si="13"/>
        <v>1064880</v>
      </c>
      <c r="J35" s="14">
        <f t="shared" si="14"/>
        <v>3060</v>
      </c>
      <c r="K35" s="22">
        <f t="shared" si="15"/>
        <v>0.00288184438040346</v>
      </c>
      <c r="L35" s="27"/>
      <c r="M35" s="24">
        <f t="shared" si="16"/>
        <v>0</v>
      </c>
      <c r="N35" s="24">
        <f t="shared" si="17"/>
        <v>1638180</v>
      </c>
    </row>
    <row r="36" s="3" customFormat="1" spans="1:14">
      <c r="A36" s="10">
        <v>40575</v>
      </c>
      <c r="B36" s="11">
        <v>10281.55</v>
      </c>
      <c r="C36" s="17">
        <v>10380</v>
      </c>
      <c r="D36" s="13">
        <v>3</v>
      </c>
      <c r="E36" s="14">
        <f t="shared" si="9"/>
        <v>105</v>
      </c>
      <c r="F36" s="15">
        <f t="shared" si="10"/>
        <v>31140</v>
      </c>
      <c r="G36" s="16">
        <f t="shared" si="11"/>
        <v>10409.1428571429</v>
      </c>
      <c r="H36" s="14">
        <f t="shared" si="12"/>
        <v>1092960</v>
      </c>
      <c r="I36" s="16">
        <f t="shared" si="13"/>
        <v>1089900</v>
      </c>
      <c r="J36" s="14">
        <f t="shared" si="14"/>
        <v>-3060</v>
      </c>
      <c r="K36" s="22">
        <f t="shared" si="15"/>
        <v>-0.00279973649538867</v>
      </c>
      <c r="L36" s="27"/>
      <c r="M36" s="24">
        <f t="shared" si="16"/>
        <v>0</v>
      </c>
      <c r="N36" s="24">
        <f t="shared" si="17"/>
        <v>1657040</v>
      </c>
    </row>
    <row r="37" s="3" customFormat="1" spans="1:14">
      <c r="A37" s="10">
        <v>40603</v>
      </c>
      <c r="B37" s="11">
        <v>10676.24</v>
      </c>
      <c r="C37" s="17">
        <v>10780</v>
      </c>
      <c r="D37" s="13">
        <v>3</v>
      </c>
      <c r="E37" s="14">
        <f t="shared" si="9"/>
        <v>108</v>
      </c>
      <c r="F37" s="15">
        <f t="shared" si="10"/>
        <v>32340</v>
      </c>
      <c r="G37" s="16">
        <f t="shared" si="11"/>
        <v>10419.4444444444</v>
      </c>
      <c r="H37" s="14">
        <f t="shared" si="12"/>
        <v>1125300</v>
      </c>
      <c r="I37" s="16">
        <f t="shared" si="13"/>
        <v>1164240</v>
      </c>
      <c r="J37" s="14">
        <f t="shared" si="14"/>
        <v>38940</v>
      </c>
      <c r="K37" s="22">
        <f t="shared" si="15"/>
        <v>0.0346041055718475</v>
      </c>
      <c r="L37" s="27"/>
      <c r="M37" s="24">
        <f t="shared" si="16"/>
        <v>0</v>
      </c>
      <c r="N37" s="24">
        <f t="shared" si="17"/>
        <v>1674700</v>
      </c>
    </row>
    <row r="38" s="3" customFormat="1" spans="1:14">
      <c r="A38" s="10">
        <v>40634</v>
      </c>
      <c r="B38" s="11">
        <v>9757.28</v>
      </c>
      <c r="C38" s="17">
        <v>9930</v>
      </c>
      <c r="D38" s="13">
        <v>3</v>
      </c>
      <c r="E38" s="14">
        <f t="shared" si="9"/>
        <v>111</v>
      </c>
      <c r="F38" s="15">
        <f t="shared" si="10"/>
        <v>29790</v>
      </c>
      <c r="G38" s="16">
        <f t="shared" si="11"/>
        <v>10406.2162162162</v>
      </c>
      <c r="H38" s="14">
        <f t="shared" si="12"/>
        <v>1155090</v>
      </c>
      <c r="I38" s="16">
        <f t="shared" si="13"/>
        <v>1102230</v>
      </c>
      <c r="J38" s="14">
        <f t="shared" si="14"/>
        <v>-52860</v>
      </c>
      <c r="K38" s="22">
        <f t="shared" si="15"/>
        <v>-0.0457626678440641</v>
      </c>
      <c r="L38" s="27"/>
      <c r="M38" s="24">
        <f t="shared" si="16"/>
        <v>0</v>
      </c>
      <c r="N38" s="24">
        <f t="shared" si="17"/>
        <v>1694910</v>
      </c>
    </row>
    <row r="39" s="3" customFormat="1" spans="1:14">
      <c r="A39" s="10">
        <v>40664</v>
      </c>
      <c r="B39" s="11">
        <v>9964.39</v>
      </c>
      <c r="C39" s="17">
        <v>10150</v>
      </c>
      <c r="D39" s="13">
        <v>3</v>
      </c>
      <c r="E39" s="14">
        <f t="shared" si="9"/>
        <v>114</v>
      </c>
      <c r="F39" s="15">
        <f t="shared" si="10"/>
        <v>30450</v>
      </c>
      <c r="G39" s="16">
        <f t="shared" si="11"/>
        <v>10399.4736842105</v>
      </c>
      <c r="H39" s="14">
        <f t="shared" si="12"/>
        <v>1185540</v>
      </c>
      <c r="I39" s="16">
        <f t="shared" si="13"/>
        <v>1157100</v>
      </c>
      <c r="J39" s="14">
        <f t="shared" si="14"/>
        <v>-28440</v>
      </c>
      <c r="K39" s="22">
        <f t="shared" si="15"/>
        <v>-0.0239890682726859</v>
      </c>
      <c r="L39" s="27"/>
      <c r="M39" s="24">
        <f t="shared" si="16"/>
        <v>0</v>
      </c>
      <c r="N39" s="24">
        <f t="shared" si="17"/>
        <v>1714460</v>
      </c>
    </row>
    <row r="40" s="3" customFormat="1" spans="1:14">
      <c r="A40" s="10">
        <v>40695</v>
      </c>
      <c r="B40" s="11">
        <v>9708.05</v>
      </c>
      <c r="C40" s="17">
        <v>9890</v>
      </c>
      <c r="D40" s="13">
        <v>3</v>
      </c>
      <c r="E40" s="14">
        <f t="shared" si="9"/>
        <v>117</v>
      </c>
      <c r="F40" s="15">
        <f t="shared" si="10"/>
        <v>29670</v>
      </c>
      <c r="G40" s="16">
        <f t="shared" si="11"/>
        <v>10386.4102564103</v>
      </c>
      <c r="H40" s="14">
        <f t="shared" si="12"/>
        <v>1215210</v>
      </c>
      <c r="I40" s="16">
        <f t="shared" si="13"/>
        <v>1157130</v>
      </c>
      <c r="J40" s="14">
        <f t="shared" si="14"/>
        <v>-58080</v>
      </c>
      <c r="K40" s="22">
        <f t="shared" si="15"/>
        <v>-0.0477942084084232</v>
      </c>
      <c r="L40" s="27"/>
      <c r="M40" s="24">
        <f t="shared" si="16"/>
        <v>0</v>
      </c>
      <c r="N40" s="24">
        <f t="shared" si="17"/>
        <v>1734790</v>
      </c>
    </row>
    <row r="41" s="3" customFormat="1" spans="1:14">
      <c r="A41" s="10">
        <v>40725</v>
      </c>
      <c r="B41" s="11">
        <v>9878.69</v>
      </c>
      <c r="C41" s="17">
        <v>10060</v>
      </c>
      <c r="D41" s="13">
        <v>3</v>
      </c>
      <c r="E41" s="14">
        <f t="shared" si="9"/>
        <v>120</v>
      </c>
      <c r="F41" s="15">
        <f t="shared" si="10"/>
        <v>30180</v>
      </c>
      <c r="G41" s="16">
        <f t="shared" si="11"/>
        <v>10378.25</v>
      </c>
      <c r="H41" s="14">
        <f t="shared" si="12"/>
        <v>1245390</v>
      </c>
      <c r="I41" s="16">
        <f t="shared" si="13"/>
        <v>1207200</v>
      </c>
      <c r="J41" s="14">
        <f t="shared" si="14"/>
        <v>-38190</v>
      </c>
      <c r="K41" s="22">
        <f t="shared" si="15"/>
        <v>-0.0306650928624768</v>
      </c>
      <c r="L41" s="27"/>
      <c r="M41" s="24">
        <f t="shared" si="16"/>
        <v>0</v>
      </c>
      <c r="N41" s="24">
        <f t="shared" si="17"/>
        <v>1754610</v>
      </c>
    </row>
    <row r="42" s="3" customFormat="1" spans="1:14">
      <c r="A42" s="10">
        <v>40756</v>
      </c>
      <c r="B42" s="11">
        <v>9907.04</v>
      </c>
      <c r="C42" s="17">
        <v>9980</v>
      </c>
      <c r="D42" s="13">
        <v>3</v>
      </c>
      <c r="E42" s="14">
        <f t="shared" si="9"/>
        <v>123</v>
      </c>
      <c r="F42" s="15">
        <f t="shared" si="10"/>
        <v>29940</v>
      </c>
      <c r="G42" s="16">
        <f t="shared" si="11"/>
        <v>10368.5365853659</v>
      </c>
      <c r="H42" s="14">
        <f t="shared" si="12"/>
        <v>1275330</v>
      </c>
      <c r="I42" s="16">
        <f t="shared" si="13"/>
        <v>1227540</v>
      </c>
      <c r="J42" s="14">
        <f t="shared" si="14"/>
        <v>-47790</v>
      </c>
      <c r="K42" s="22">
        <f t="shared" si="15"/>
        <v>-0.0374726541365764</v>
      </c>
      <c r="L42" s="27"/>
      <c r="M42" s="24">
        <f t="shared" si="16"/>
        <v>0</v>
      </c>
      <c r="N42" s="24">
        <f t="shared" si="17"/>
        <v>1774670</v>
      </c>
    </row>
    <row r="43" s="3" customFormat="1" spans="1:14">
      <c r="A43" s="10">
        <v>40787</v>
      </c>
      <c r="B43" s="11">
        <v>9017.01</v>
      </c>
      <c r="C43" s="17">
        <v>9050</v>
      </c>
      <c r="D43" s="13">
        <v>3</v>
      </c>
      <c r="E43" s="14">
        <f t="shared" si="9"/>
        <v>126</v>
      </c>
      <c r="F43" s="15">
        <f t="shared" si="10"/>
        <v>27150</v>
      </c>
      <c r="G43" s="16">
        <f t="shared" si="11"/>
        <v>10337.1428571429</v>
      </c>
      <c r="H43" s="14">
        <f t="shared" si="12"/>
        <v>1302480</v>
      </c>
      <c r="I43" s="16">
        <f t="shared" si="13"/>
        <v>1140300</v>
      </c>
      <c r="J43" s="14">
        <f t="shared" si="14"/>
        <v>-162180</v>
      </c>
      <c r="K43" s="22">
        <f t="shared" si="15"/>
        <v>-0.124516307352128</v>
      </c>
      <c r="L43" s="27"/>
      <c r="M43" s="24">
        <f t="shared" si="16"/>
        <v>0</v>
      </c>
      <c r="N43" s="24">
        <f t="shared" si="17"/>
        <v>1797520</v>
      </c>
    </row>
    <row r="44" s="3" customFormat="1" spans="1:14">
      <c r="A44" s="10">
        <v>40817</v>
      </c>
      <c r="B44" s="11">
        <v>8567.98</v>
      </c>
      <c r="C44" s="17">
        <v>8660</v>
      </c>
      <c r="D44" s="13">
        <v>3</v>
      </c>
      <c r="E44" s="14">
        <f t="shared" si="9"/>
        <v>129</v>
      </c>
      <c r="F44" s="15">
        <f t="shared" si="10"/>
        <v>25980</v>
      </c>
      <c r="G44" s="16">
        <f t="shared" si="11"/>
        <v>10298.1395348837</v>
      </c>
      <c r="H44" s="14">
        <f t="shared" si="12"/>
        <v>1328460</v>
      </c>
      <c r="I44" s="16">
        <f t="shared" si="13"/>
        <v>1117140</v>
      </c>
      <c r="J44" s="14">
        <f t="shared" si="14"/>
        <v>-211320</v>
      </c>
      <c r="K44" s="22">
        <f t="shared" si="15"/>
        <v>-0.159071405988889</v>
      </c>
      <c r="L44" s="27"/>
      <c r="M44" s="24">
        <f t="shared" si="16"/>
        <v>0</v>
      </c>
      <c r="N44" s="24">
        <f t="shared" si="17"/>
        <v>1821540</v>
      </c>
    </row>
    <row r="45" s="3" customFormat="1" spans="1:14">
      <c r="A45" s="10">
        <v>40848</v>
      </c>
      <c r="B45" s="11">
        <v>8880.75</v>
      </c>
      <c r="C45" s="17">
        <v>9000</v>
      </c>
      <c r="D45" s="13">
        <v>3</v>
      </c>
      <c r="E45" s="14">
        <f t="shared" ref="E45:E71" si="18">E44+D45-L45</f>
        <v>132</v>
      </c>
      <c r="F45" s="15">
        <f t="shared" ref="F45:F71" si="19">C45*D45</f>
        <v>27000</v>
      </c>
      <c r="G45" s="16">
        <f t="shared" ref="G45:G71" si="20">H45/E45</f>
        <v>10268.6363636364</v>
      </c>
      <c r="H45" s="14">
        <f t="shared" ref="H45:H71" si="21">H44+F45-M45</f>
        <v>1355460</v>
      </c>
      <c r="I45" s="16">
        <f t="shared" ref="I45:I71" si="22">E45*C45</f>
        <v>1188000</v>
      </c>
      <c r="J45" s="14">
        <f t="shared" ref="J45:J71" si="23">I45-H45</f>
        <v>-167460</v>
      </c>
      <c r="K45" s="22">
        <f t="shared" ref="K45:K71" si="24">J45/H45</f>
        <v>-0.123544774467708</v>
      </c>
      <c r="L45" s="27"/>
      <c r="M45" s="24">
        <f t="shared" si="16"/>
        <v>0</v>
      </c>
      <c r="N45" s="24">
        <f t="shared" ref="N45:N72" si="25">N44+50000-F45</f>
        <v>1844540</v>
      </c>
    </row>
    <row r="46" s="3" customFormat="1" spans="1:14">
      <c r="A46" s="10">
        <v>40878</v>
      </c>
      <c r="B46" s="11">
        <v>8581.2</v>
      </c>
      <c r="C46" s="17">
        <v>8760</v>
      </c>
      <c r="D46" s="13">
        <v>3</v>
      </c>
      <c r="E46" s="14">
        <f t="shared" si="18"/>
        <v>135</v>
      </c>
      <c r="F46" s="15">
        <f t="shared" si="19"/>
        <v>26280</v>
      </c>
      <c r="G46" s="16">
        <f t="shared" si="20"/>
        <v>10235.1111111111</v>
      </c>
      <c r="H46" s="14">
        <f t="shared" si="21"/>
        <v>1381740</v>
      </c>
      <c r="I46" s="16">
        <f t="shared" si="22"/>
        <v>1182600</v>
      </c>
      <c r="J46" s="14">
        <f t="shared" si="23"/>
        <v>-199140</v>
      </c>
      <c r="K46" s="22">
        <f t="shared" si="24"/>
        <v>-0.144122627990794</v>
      </c>
      <c r="L46" s="27"/>
      <c r="M46" s="24">
        <f t="shared" si="16"/>
        <v>0</v>
      </c>
      <c r="N46" s="24">
        <f t="shared" si="25"/>
        <v>1868260</v>
      </c>
    </row>
    <row r="47" s="3" customFormat="1" spans="1:14">
      <c r="A47" s="10">
        <v>40909</v>
      </c>
      <c r="B47" s="11">
        <v>8549.54</v>
      </c>
      <c r="C47" s="17">
        <v>8660</v>
      </c>
      <c r="D47" s="13">
        <v>3</v>
      </c>
      <c r="E47" s="14">
        <f t="shared" si="18"/>
        <v>138</v>
      </c>
      <c r="F47" s="15">
        <f t="shared" si="19"/>
        <v>25980</v>
      </c>
      <c r="G47" s="16">
        <f t="shared" si="20"/>
        <v>10200.8695652174</v>
      </c>
      <c r="H47" s="14">
        <f t="shared" si="21"/>
        <v>1407720</v>
      </c>
      <c r="I47" s="16">
        <f t="shared" si="22"/>
        <v>1195080</v>
      </c>
      <c r="J47" s="14">
        <f t="shared" si="23"/>
        <v>-212640</v>
      </c>
      <c r="K47" s="22">
        <f t="shared" si="24"/>
        <v>-0.151052766175092</v>
      </c>
      <c r="L47" s="27"/>
      <c r="M47" s="24">
        <f t="shared" si="16"/>
        <v>0</v>
      </c>
      <c r="N47" s="24">
        <f t="shared" si="25"/>
        <v>1892280</v>
      </c>
    </row>
    <row r="48" s="3" customFormat="1" spans="1:14">
      <c r="A48" s="10">
        <v>40940</v>
      </c>
      <c r="B48" s="11">
        <v>8789.06</v>
      </c>
      <c r="C48" s="17">
        <v>8910</v>
      </c>
      <c r="D48" s="13">
        <v>3</v>
      </c>
      <c r="E48" s="14">
        <f t="shared" si="18"/>
        <v>141</v>
      </c>
      <c r="F48" s="15">
        <f t="shared" si="19"/>
        <v>26730</v>
      </c>
      <c r="G48" s="16">
        <f t="shared" si="20"/>
        <v>10173.4042553191</v>
      </c>
      <c r="H48" s="14">
        <f t="shared" si="21"/>
        <v>1434450</v>
      </c>
      <c r="I48" s="16">
        <f t="shared" si="22"/>
        <v>1256310</v>
      </c>
      <c r="J48" s="14">
        <f t="shared" si="23"/>
        <v>-178140</v>
      </c>
      <c r="K48" s="22">
        <f t="shared" si="24"/>
        <v>-0.124186970615916</v>
      </c>
      <c r="L48" s="27"/>
      <c r="M48" s="24">
        <f t="shared" si="16"/>
        <v>0</v>
      </c>
      <c r="N48" s="24">
        <f t="shared" si="25"/>
        <v>1915550</v>
      </c>
    </row>
    <row r="49" s="3" customFormat="1" spans="1:14">
      <c r="A49" s="10">
        <v>40969</v>
      </c>
      <c r="B49" s="11">
        <v>9771.34</v>
      </c>
      <c r="C49" s="17">
        <v>9920</v>
      </c>
      <c r="D49" s="13">
        <v>3</v>
      </c>
      <c r="E49" s="14">
        <f t="shared" si="18"/>
        <v>144</v>
      </c>
      <c r="F49" s="15">
        <f t="shared" si="19"/>
        <v>29760</v>
      </c>
      <c r="G49" s="16">
        <f t="shared" si="20"/>
        <v>10168.125</v>
      </c>
      <c r="H49" s="14">
        <f t="shared" si="21"/>
        <v>1464210</v>
      </c>
      <c r="I49" s="16">
        <f t="shared" si="22"/>
        <v>1428480</v>
      </c>
      <c r="J49" s="14">
        <f t="shared" si="23"/>
        <v>-35730</v>
      </c>
      <c r="K49" s="22">
        <f t="shared" si="24"/>
        <v>-0.0244022373839818</v>
      </c>
      <c r="L49" s="27"/>
      <c r="M49" s="24">
        <f t="shared" si="16"/>
        <v>0</v>
      </c>
      <c r="N49" s="24">
        <f t="shared" si="25"/>
        <v>1935790</v>
      </c>
    </row>
    <row r="50" s="3" customFormat="1" spans="1:14">
      <c r="A50" s="10">
        <v>41000</v>
      </c>
      <c r="B50" s="11">
        <v>10161.72</v>
      </c>
      <c r="C50" s="17">
        <v>10410</v>
      </c>
      <c r="D50" s="13">
        <v>3</v>
      </c>
      <c r="E50" s="14">
        <f t="shared" si="18"/>
        <v>147</v>
      </c>
      <c r="F50" s="15">
        <f t="shared" si="19"/>
        <v>31230</v>
      </c>
      <c r="G50" s="16">
        <f t="shared" si="20"/>
        <v>10173.0612244898</v>
      </c>
      <c r="H50" s="14">
        <f t="shared" si="21"/>
        <v>1495440</v>
      </c>
      <c r="I50" s="16">
        <f t="shared" si="22"/>
        <v>1530270</v>
      </c>
      <c r="J50" s="14">
        <f t="shared" si="23"/>
        <v>34830</v>
      </c>
      <c r="K50" s="22">
        <f t="shared" si="24"/>
        <v>0.0232908040442947</v>
      </c>
      <c r="L50" s="27"/>
      <c r="M50" s="24">
        <f t="shared" si="16"/>
        <v>0</v>
      </c>
      <c r="N50" s="24">
        <f t="shared" si="25"/>
        <v>1954560</v>
      </c>
    </row>
    <row r="51" s="3" customFormat="1" spans="1:14">
      <c r="A51" s="10">
        <v>41030</v>
      </c>
      <c r="B51" s="11">
        <v>9471.66</v>
      </c>
      <c r="C51" s="17">
        <v>9680</v>
      </c>
      <c r="D51" s="13">
        <v>3</v>
      </c>
      <c r="E51" s="14">
        <f t="shared" si="18"/>
        <v>150</v>
      </c>
      <c r="F51" s="15">
        <f t="shared" si="19"/>
        <v>29040</v>
      </c>
      <c r="G51" s="16">
        <f t="shared" si="20"/>
        <v>10163.2</v>
      </c>
      <c r="H51" s="14">
        <f t="shared" si="21"/>
        <v>1524480</v>
      </c>
      <c r="I51" s="16">
        <f t="shared" si="22"/>
        <v>1452000</v>
      </c>
      <c r="J51" s="14">
        <f t="shared" si="23"/>
        <v>-72480</v>
      </c>
      <c r="K51" s="22">
        <f t="shared" si="24"/>
        <v>-0.047544080604534</v>
      </c>
      <c r="L51" s="27"/>
      <c r="M51" s="24">
        <f t="shared" si="16"/>
        <v>0</v>
      </c>
      <c r="N51" s="24">
        <f t="shared" si="25"/>
        <v>1975520</v>
      </c>
    </row>
    <row r="52" s="3" customFormat="1" spans="1:14">
      <c r="A52" s="10">
        <v>41061</v>
      </c>
      <c r="B52" s="11">
        <v>8465.47</v>
      </c>
      <c r="C52" s="17">
        <v>8680</v>
      </c>
      <c r="D52" s="13">
        <v>3</v>
      </c>
      <c r="E52" s="14">
        <f t="shared" si="18"/>
        <v>153</v>
      </c>
      <c r="F52" s="15">
        <f t="shared" si="19"/>
        <v>26040</v>
      </c>
      <c r="G52" s="16">
        <f t="shared" si="20"/>
        <v>10134.1176470588</v>
      </c>
      <c r="H52" s="14">
        <f t="shared" si="21"/>
        <v>1550520</v>
      </c>
      <c r="I52" s="16">
        <f t="shared" si="22"/>
        <v>1328040</v>
      </c>
      <c r="J52" s="14">
        <f t="shared" si="23"/>
        <v>-222480</v>
      </c>
      <c r="K52" s="22">
        <f t="shared" si="24"/>
        <v>-0.143487346180636</v>
      </c>
      <c r="L52" s="27"/>
      <c r="M52" s="24">
        <f t="shared" si="16"/>
        <v>0</v>
      </c>
      <c r="N52" s="24">
        <f t="shared" si="25"/>
        <v>1999480</v>
      </c>
    </row>
    <row r="53" s="3" customFormat="1" spans="1:14">
      <c r="A53" s="10">
        <v>41091</v>
      </c>
      <c r="B53" s="11">
        <v>9103.79</v>
      </c>
      <c r="C53" s="17">
        <v>9310</v>
      </c>
      <c r="D53" s="13">
        <v>3</v>
      </c>
      <c r="E53" s="14">
        <f t="shared" si="18"/>
        <v>156</v>
      </c>
      <c r="F53" s="15">
        <f t="shared" si="19"/>
        <v>27930</v>
      </c>
      <c r="G53" s="16">
        <f t="shared" si="20"/>
        <v>10118.2692307692</v>
      </c>
      <c r="H53" s="14">
        <f t="shared" si="21"/>
        <v>1578450</v>
      </c>
      <c r="I53" s="16">
        <f t="shared" si="22"/>
        <v>1452360</v>
      </c>
      <c r="J53" s="14">
        <f t="shared" si="23"/>
        <v>-126090</v>
      </c>
      <c r="K53" s="22">
        <f t="shared" si="24"/>
        <v>-0.0798821628813076</v>
      </c>
      <c r="L53" s="27"/>
      <c r="M53" s="24">
        <f t="shared" si="16"/>
        <v>0</v>
      </c>
      <c r="N53" s="24">
        <f t="shared" si="25"/>
        <v>2021550</v>
      </c>
    </row>
    <row r="54" s="3" customFormat="1" spans="1:14">
      <c r="A54" s="10">
        <v>41122</v>
      </c>
      <c r="B54" s="11">
        <v>8622.04</v>
      </c>
      <c r="C54" s="17">
        <v>8690</v>
      </c>
      <c r="D54" s="13">
        <v>3</v>
      </c>
      <c r="E54" s="14">
        <f t="shared" si="18"/>
        <v>159</v>
      </c>
      <c r="F54" s="15">
        <f t="shared" si="19"/>
        <v>26070</v>
      </c>
      <c r="G54" s="16">
        <f t="shared" si="20"/>
        <v>10091.320754717</v>
      </c>
      <c r="H54" s="14">
        <f t="shared" si="21"/>
        <v>1604520</v>
      </c>
      <c r="I54" s="16">
        <f t="shared" si="22"/>
        <v>1381710</v>
      </c>
      <c r="J54" s="14">
        <f t="shared" si="23"/>
        <v>-222810</v>
      </c>
      <c r="K54" s="22">
        <f t="shared" si="24"/>
        <v>-0.138863959314935</v>
      </c>
      <c r="L54" s="27"/>
      <c r="M54" s="24">
        <f t="shared" si="16"/>
        <v>0</v>
      </c>
      <c r="N54" s="24">
        <f t="shared" si="25"/>
        <v>2045480</v>
      </c>
    </row>
    <row r="55" s="3" customFormat="1" spans="1:14">
      <c r="A55" s="10">
        <v>41153</v>
      </c>
      <c r="B55" s="11">
        <v>8836.61</v>
      </c>
      <c r="C55" s="17">
        <v>8930</v>
      </c>
      <c r="D55" s="13">
        <v>3</v>
      </c>
      <c r="E55" s="14">
        <f t="shared" si="18"/>
        <v>162</v>
      </c>
      <c r="F55" s="15">
        <f t="shared" si="19"/>
        <v>26790</v>
      </c>
      <c r="G55" s="16">
        <f t="shared" si="20"/>
        <v>10069.8148148148</v>
      </c>
      <c r="H55" s="14">
        <f t="shared" si="21"/>
        <v>1631310</v>
      </c>
      <c r="I55" s="16">
        <f t="shared" si="22"/>
        <v>1446660</v>
      </c>
      <c r="J55" s="14">
        <f t="shared" si="23"/>
        <v>-184650</v>
      </c>
      <c r="K55" s="22">
        <f t="shared" si="24"/>
        <v>-0.113191238942935</v>
      </c>
      <c r="L55" s="27"/>
      <c r="M55" s="24">
        <f t="shared" si="16"/>
        <v>0</v>
      </c>
      <c r="N55" s="24">
        <f t="shared" si="25"/>
        <v>2068690</v>
      </c>
    </row>
    <row r="56" s="3" customFormat="1" spans="1:14">
      <c r="A56" s="10">
        <v>41183</v>
      </c>
      <c r="B56" s="11">
        <v>8815.07</v>
      </c>
      <c r="C56" s="17">
        <v>8970</v>
      </c>
      <c r="D56" s="13">
        <v>3</v>
      </c>
      <c r="E56" s="14">
        <f t="shared" si="18"/>
        <v>165</v>
      </c>
      <c r="F56" s="15">
        <f t="shared" si="19"/>
        <v>26910</v>
      </c>
      <c r="G56" s="16">
        <f t="shared" si="20"/>
        <v>10049.8181818182</v>
      </c>
      <c r="H56" s="14">
        <f t="shared" si="21"/>
        <v>1658220</v>
      </c>
      <c r="I56" s="16">
        <f t="shared" si="22"/>
        <v>1480050</v>
      </c>
      <c r="J56" s="14">
        <f t="shared" si="23"/>
        <v>-178170</v>
      </c>
      <c r="K56" s="22">
        <f t="shared" si="24"/>
        <v>-0.107446539059956</v>
      </c>
      <c r="L56" s="27"/>
      <c r="M56" s="24">
        <f t="shared" si="16"/>
        <v>0</v>
      </c>
      <c r="N56" s="24">
        <f t="shared" si="25"/>
        <v>2091780</v>
      </c>
    </row>
    <row r="57" s="3" customFormat="1" spans="1:14">
      <c r="A57" s="10">
        <v>41214</v>
      </c>
      <c r="B57" s="11">
        <v>8931.71</v>
      </c>
      <c r="C57" s="17">
        <v>9080</v>
      </c>
      <c r="D57" s="13">
        <v>3</v>
      </c>
      <c r="E57" s="14">
        <f t="shared" si="18"/>
        <v>168</v>
      </c>
      <c r="F57" s="15">
        <f t="shared" si="19"/>
        <v>27240</v>
      </c>
      <c r="G57" s="16">
        <f t="shared" si="20"/>
        <v>10032.5</v>
      </c>
      <c r="H57" s="14">
        <f t="shared" si="21"/>
        <v>1685460</v>
      </c>
      <c r="I57" s="16">
        <f t="shared" si="22"/>
        <v>1525440</v>
      </c>
      <c r="J57" s="14">
        <f t="shared" si="23"/>
        <v>-160020</v>
      </c>
      <c r="K57" s="22">
        <f t="shared" si="24"/>
        <v>-0.0949414403189634</v>
      </c>
      <c r="L57" s="27"/>
      <c r="M57" s="24">
        <f t="shared" si="16"/>
        <v>0</v>
      </c>
      <c r="N57" s="24">
        <f t="shared" si="25"/>
        <v>2114540</v>
      </c>
    </row>
    <row r="58" s="3" customFormat="1" spans="1:14">
      <c r="A58" s="10">
        <v>41244</v>
      </c>
      <c r="B58" s="11">
        <v>9484.2</v>
      </c>
      <c r="C58" s="17">
        <v>9640</v>
      </c>
      <c r="D58" s="13">
        <v>3</v>
      </c>
      <c r="E58" s="14">
        <f t="shared" si="18"/>
        <v>171</v>
      </c>
      <c r="F58" s="15">
        <f t="shared" si="19"/>
        <v>28920</v>
      </c>
      <c r="G58" s="16">
        <f t="shared" si="20"/>
        <v>10025.6140350877</v>
      </c>
      <c r="H58" s="14">
        <f t="shared" si="21"/>
        <v>1714380</v>
      </c>
      <c r="I58" s="16">
        <f t="shared" si="22"/>
        <v>1648440</v>
      </c>
      <c r="J58" s="14">
        <f t="shared" si="23"/>
        <v>-65940</v>
      </c>
      <c r="K58" s="22">
        <f t="shared" si="24"/>
        <v>-0.0384628845413502</v>
      </c>
      <c r="L58" s="27"/>
      <c r="M58" s="24">
        <f t="shared" si="16"/>
        <v>0</v>
      </c>
      <c r="N58" s="24">
        <f t="shared" si="25"/>
        <v>2135620</v>
      </c>
    </row>
    <row r="59" s="3" customFormat="1" spans="1:14">
      <c r="A59" s="10">
        <v>41275</v>
      </c>
      <c r="B59" s="11">
        <v>10604.5</v>
      </c>
      <c r="C59" s="17">
        <v>10960</v>
      </c>
      <c r="D59" s="13">
        <v>3</v>
      </c>
      <c r="E59" s="14">
        <f t="shared" si="18"/>
        <v>174</v>
      </c>
      <c r="F59" s="15">
        <f t="shared" si="19"/>
        <v>32880</v>
      </c>
      <c r="G59" s="16">
        <f t="shared" si="20"/>
        <v>10041.724137931</v>
      </c>
      <c r="H59" s="14">
        <f t="shared" si="21"/>
        <v>1747260</v>
      </c>
      <c r="I59" s="16">
        <f t="shared" si="22"/>
        <v>1907040</v>
      </c>
      <c r="J59" s="14">
        <f t="shared" si="23"/>
        <v>159780</v>
      </c>
      <c r="K59" s="22">
        <f t="shared" si="24"/>
        <v>0.0914460355070224</v>
      </c>
      <c r="L59" s="27"/>
      <c r="M59" s="24">
        <f t="shared" si="16"/>
        <v>0</v>
      </c>
      <c r="N59" s="24">
        <f t="shared" si="25"/>
        <v>2152740</v>
      </c>
    </row>
    <row r="60" s="3" customFormat="1" spans="1:14">
      <c r="A60" s="10">
        <v>41306</v>
      </c>
      <c r="B60" s="11">
        <v>11193.72</v>
      </c>
      <c r="C60" s="17">
        <v>11380</v>
      </c>
      <c r="D60" s="13">
        <v>3</v>
      </c>
      <c r="E60" s="14">
        <f t="shared" si="18"/>
        <v>177</v>
      </c>
      <c r="F60" s="15">
        <f t="shared" si="19"/>
        <v>34140</v>
      </c>
      <c r="G60" s="16">
        <f t="shared" si="20"/>
        <v>10064.406779661</v>
      </c>
      <c r="H60" s="14">
        <f t="shared" si="21"/>
        <v>1781400</v>
      </c>
      <c r="I60" s="16">
        <f t="shared" si="22"/>
        <v>2014260</v>
      </c>
      <c r="J60" s="14">
        <f t="shared" si="23"/>
        <v>232860</v>
      </c>
      <c r="K60" s="22">
        <f t="shared" si="24"/>
        <v>0.130717413270461</v>
      </c>
      <c r="L60" s="27"/>
      <c r="M60" s="24">
        <f t="shared" si="16"/>
        <v>0</v>
      </c>
      <c r="N60" s="24">
        <f t="shared" si="25"/>
        <v>2168600</v>
      </c>
    </row>
    <row r="61" s="3" customFormat="1" spans="1:14">
      <c r="A61" s="10">
        <v>41334</v>
      </c>
      <c r="B61" s="11">
        <v>11464.71</v>
      </c>
      <c r="C61" s="17">
        <v>11720</v>
      </c>
      <c r="D61" s="13">
        <v>3</v>
      </c>
      <c r="E61" s="14">
        <f t="shared" si="18"/>
        <v>180</v>
      </c>
      <c r="F61" s="15">
        <f t="shared" si="19"/>
        <v>35160</v>
      </c>
      <c r="G61" s="16">
        <f t="shared" si="20"/>
        <v>10092</v>
      </c>
      <c r="H61" s="14">
        <f t="shared" si="21"/>
        <v>1816560</v>
      </c>
      <c r="I61" s="16">
        <f t="shared" si="22"/>
        <v>2109600</v>
      </c>
      <c r="J61" s="14">
        <f t="shared" si="23"/>
        <v>293040</v>
      </c>
      <c r="K61" s="22">
        <f t="shared" si="24"/>
        <v>0.161315893777249</v>
      </c>
      <c r="L61" s="27"/>
      <c r="M61" s="24">
        <f t="shared" si="16"/>
        <v>0</v>
      </c>
      <c r="N61" s="24">
        <f t="shared" si="25"/>
        <v>2183440</v>
      </c>
    </row>
    <row r="62" s="3" customFormat="1" spans="1:14">
      <c r="A62" s="10">
        <v>41365</v>
      </c>
      <c r="B62" s="11">
        <v>12371.34</v>
      </c>
      <c r="C62" s="17">
        <v>12700</v>
      </c>
      <c r="D62" s="13">
        <v>3</v>
      </c>
      <c r="E62" s="14">
        <f t="shared" si="18"/>
        <v>183</v>
      </c>
      <c r="F62" s="15">
        <f t="shared" si="19"/>
        <v>38100</v>
      </c>
      <c r="G62" s="16">
        <f t="shared" si="20"/>
        <v>10134.7540983607</v>
      </c>
      <c r="H62" s="14">
        <f t="shared" si="21"/>
        <v>1854660</v>
      </c>
      <c r="I62" s="16">
        <f t="shared" si="22"/>
        <v>2324100</v>
      </c>
      <c r="J62" s="14">
        <f t="shared" si="23"/>
        <v>469440</v>
      </c>
      <c r="K62" s="22">
        <f t="shared" si="24"/>
        <v>0.253113778266636</v>
      </c>
      <c r="L62" s="27"/>
      <c r="M62" s="24">
        <f t="shared" si="16"/>
        <v>0</v>
      </c>
      <c r="N62" s="24">
        <f t="shared" si="25"/>
        <v>2195340</v>
      </c>
    </row>
    <row r="63" s="3" customFormat="1" spans="1:14">
      <c r="A63" s="10">
        <v>41395</v>
      </c>
      <c r="B63" s="11">
        <v>13837.72</v>
      </c>
      <c r="C63" s="17">
        <v>14180</v>
      </c>
      <c r="D63" s="13">
        <v>3</v>
      </c>
      <c r="E63" s="14">
        <f t="shared" si="18"/>
        <v>186</v>
      </c>
      <c r="F63" s="15">
        <f t="shared" si="19"/>
        <v>42540</v>
      </c>
      <c r="G63" s="16">
        <f t="shared" si="20"/>
        <v>10200</v>
      </c>
      <c r="H63" s="14">
        <f t="shared" si="21"/>
        <v>1897200</v>
      </c>
      <c r="I63" s="16">
        <f t="shared" si="22"/>
        <v>2637480</v>
      </c>
      <c r="J63" s="14">
        <f t="shared" si="23"/>
        <v>740280</v>
      </c>
      <c r="K63" s="22">
        <f t="shared" si="24"/>
        <v>0.390196078431373</v>
      </c>
      <c r="L63" s="27"/>
      <c r="M63" s="24">
        <f t="shared" si="16"/>
        <v>0</v>
      </c>
      <c r="N63" s="24">
        <f t="shared" si="25"/>
        <v>2202800</v>
      </c>
    </row>
    <row r="64" s="3" customFormat="1" spans="1:14">
      <c r="A64" s="10">
        <v>41426</v>
      </c>
      <c r="B64" s="11">
        <v>13551.36</v>
      </c>
      <c r="C64" s="17">
        <v>13900</v>
      </c>
      <c r="D64" s="13">
        <v>3</v>
      </c>
      <c r="E64" s="14">
        <f t="shared" si="18"/>
        <v>189</v>
      </c>
      <c r="F64" s="15">
        <f t="shared" si="19"/>
        <v>41700</v>
      </c>
      <c r="G64" s="16">
        <f t="shared" si="20"/>
        <v>10258.7301587302</v>
      </c>
      <c r="H64" s="14">
        <f t="shared" si="21"/>
        <v>1938900</v>
      </c>
      <c r="I64" s="16">
        <f t="shared" si="22"/>
        <v>2627100</v>
      </c>
      <c r="J64" s="14">
        <f t="shared" si="23"/>
        <v>688200</v>
      </c>
      <c r="K64" s="22">
        <f t="shared" si="24"/>
        <v>0.354943524678942</v>
      </c>
      <c r="L64" s="27"/>
      <c r="M64" s="24">
        <f t="shared" si="16"/>
        <v>0</v>
      </c>
      <c r="N64" s="24">
        <f t="shared" si="25"/>
        <v>2211100</v>
      </c>
    </row>
    <row r="65" s="3" customFormat="1" spans="1:14">
      <c r="A65" s="10">
        <v>41456</v>
      </c>
      <c r="B65" s="11">
        <v>13746.72</v>
      </c>
      <c r="C65" s="17">
        <v>14140</v>
      </c>
      <c r="D65" s="13">
        <v>3</v>
      </c>
      <c r="E65" s="14">
        <f t="shared" si="18"/>
        <v>192</v>
      </c>
      <c r="F65" s="15">
        <f t="shared" si="19"/>
        <v>42420</v>
      </c>
      <c r="G65" s="16">
        <f t="shared" si="20"/>
        <v>10319.375</v>
      </c>
      <c r="H65" s="14">
        <f t="shared" si="21"/>
        <v>1981320</v>
      </c>
      <c r="I65" s="16">
        <f t="shared" si="22"/>
        <v>2714880</v>
      </c>
      <c r="J65" s="14">
        <f t="shared" si="23"/>
        <v>733560</v>
      </c>
      <c r="K65" s="22">
        <f t="shared" si="24"/>
        <v>0.370238023136091</v>
      </c>
      <c r="L65" s="27"/>
      <c r="M65" s="24">
        <f t="shared" si="16"/>
        <v>0</v>
      </c>
      <c r="N65" s="24">
        <f t="shared" si="25"/>
        <v>2218680</v>
      </c>
    </row>
    <row r="66" s="3" customFormat="1" spans="1:14">
      <c r="A66" s="10">
        <v>41487</v>
      </c>
      <c r="B66" s="11">
        <v>13674.5</v>
      </c>
      <c r="C66" s="17">
        <v>13840</v>
      </c>
      <c r="D66" s="13">
        <v>3</v>
      </c>
      <c r="E66" s="14">
        <f t="shared" si="18"/>
        <v>195</v>
      </c>
      <c r="F66" s="15">
        <f t="shared" si="19"/>
        <v>41520</v>
      </c>
      <c r="G66" s="16">
        <f t="shared" si="20"/>
        <v>10373.5384615385</v>
      </c>
      <c r="H66" s="14">
        <f t="shared" si="21"/>
        <v>2022840</v>
      </c>
      <c r="I66" s="16">
        <f t="shared" si="22"/>
        <v>2698800</v>
      </c>
      <c r="J66" s="14">
        <f t="shared" si="23"/>
        <v>675960</v>
      </c>
      <c r="K66" s="22">
        <f t="shared" si="24"/>
        <v>0.334163848846177</v>
      </c>
      <c r="L66" s="27"/>
      <c r="M66" s="24">
        <f t="shared" si="16"/>
        <v>0</v>
      </c>
      <c r="N66" s="24">
        <f t="shared" si="25"/>
        <v>2227160</v>
      </c>
    </row>
    <row r="67" s="3" customFormat="1" spans="1:14">
      <c r="A67" s="10">
        <v>41518</v>
      </c>
      <c r="B67" s="11">
        <v>13438.07</v>
      </c>
      <c r="C67" s="17">
        <v>13630</v>
      </c>
      <c r="D67" s="13">
        <v>3</v>
      </c>
      <c r="E67" s="14">
        <f t="shared" si="18"/>
        <v>198</v>
      </c>
      <c r="F67" s="15">
        <f t="shared" si="19"/>
        <v>40890</v>
      </c>
      <c r="G67" s="16">
        <f t="shared" si="20"/>
        <v>10422.8787878788</v>
      </c>
      <c r="H67" s="14">
        <f t="shared" si="21"/>
        <v>2063730</v>
      </c>
      <c r="I67" s="16">
        <f t="shared" si="22"/>
        <v>2698740</v>
      </c>
      <c r="J67" s="14">
        <f t="shared" si="23"/>
        <v>635010</v>
      </c>
      <c r="K67" s="22">
        <f t="shared" si="24"/>
        <v>0.307700135192104</v>
      </c>
      <c r="L67" s="27"/>
      <c r="M67" s="24">
        <f t="shared" si="16"/>
        <v>0</v>
      </c>
      <c r="N67" s="24">
        <f t="shared" si="25"/>
        <v>2236270</v>
      </c>
    </row>
    <row r="68" s="3" customFormat="1" spans="1:14">
      <c r="A68" s="10">
        <v>41548</v>
      </c>
      <c r="B68" s="11">
        <v>14517.98</v>
      </c>
      <c r="C68" s="17">
        <v>14790</v>
      </c>
      <c r="D68" s="13">
        <v>3</v>
      </c>
      <c r="E68" s="14">
        <f t="shared" si="18"/>
        <v>201</v>
      </c>
      <c r="F68" s="15">
        <f t="shared" si="19"/>
        <v>44370</v>
      </c>
      <c r="G68" s="16">
        <f t="shared" si="20"/>
        <v>10488.0597014925</v>
      </c>
      <c r="H68" s="14">
        <f t="shared" si="21"/>
        <v>2108100</v>
      </c>
      <c r="I68" s="16">
        <f t="shared" si="22"/>
        <v>2972790</v>
      </c>
      <c r="J68" s="14">
        <f t="shared" si="23"/>
        <v>864690</v>
      </c>
      <c r="K68" s="22">
        <f t="shared" si="24"/>
        <v>0.410175039134766</v>
      </c>
      <c r="L68" s="27"/>
      <c r="M68" s="24">
        <f t="shared" si="16"/>
        <v>0</v>
      </c>
      <c r="N68" s="24">
        <f t="shared" si="25"/>
        <v>2241900</v>
      </c>
    </row>
    <row r="69" s="3" customFormat="1" spans="1:14">
      <c r="A69" s="10">
        <v>41579</v>
      </c>
      <c r="B69" s="11">
        <v>14403.07</v>
      </c>
      <c r="C69" s="17">
        <v>14690</v>
      </c>
      <c r="D69" s="13">
        <v>3</v>
      </c>
      <c r="E69" s="14">
        <f t="shared" si="18"/>
        <v>204</v>
      </c>
      <c r="F69" s="15">
        <f t="shared" si="19"/>
        <v>44070</v>
      </c>
      <c r="G69" s="16">
        <f t="shared" si="20"/>
        <v>10549.8529411765</v>
      </c>
      <c r="H69" s="14">
        <f t="shared" si="21"/>
        <v>2152170</v>
      </c>
      <c r="I69" s="16">
        <f t="shared" si="22"/>
        <v>2996760</v>
      </c>
      <c r="J69" s="14">
        <f t="shared" si="23"/>
        <v>844590</v>
      </c>
      <c r="K69" s="22">
        <f t="shared" si="24"/>
        <v>0.392436471096614</v>
      </c>
      <c r="L69" s="27"/>
      <c r="M69" s="24">
        <f t="shared" si="16"/>
        <v>0</v>
      </c>
      <c r="N69" s="24">
        <f t="shared" si="25"/>
        <v>2247830</v>
      </c>
    </row>
    <row r="70" s="3" customFormat="1" spans="1:14">
      <c r="A70" s="10">
        <v>41609</v>
      </c>
      <c r="B70" s="11">
        <v>15659.74</v>
      </c>
      <c r="C70" s="17">
        <v>15950</v>
      </c>
      <c r="D70" s="13">
        <v>3</v>
      </c>
      <c r="E70" s="14">
        <f t="shared" si="18"/>
        <v>207</v>
      </c>
      <c r="F70" s="15">
        <f t="shared" si="19"/>
        <v>47850</v>
      </c>
      <c r="G70" s="16">
        <f t="shared" si="20"/>
        <v>10628.115942029</v>
      </c>
      <c r="H70" s="14">
        <f t="shared" si="21"/>
        <v>2200020</v>
      </c>
      <c r="I70" s="16">
        <f t="shared" si="22"/>
        <v>3301650</v>
      </c>
      <c r="J70" s="14">
        <f t="shared" si="23"/>
        <v>1101630</v>
      </c>
      <c r="K70" s="22">
        <f t="shared" si="24"/>
        <v>0.50073635694221</v>
      </c>
      <c r="L70" s="27"/>
      <c r="M70" s="24">
        <f t="shared" si="16"/>
        <v>0</v>
      </c>
      <c r="N70" s="24">
        <f t="shared" si="25"/>
        <v>2249980</v>
      </c>
    </row>
    <row r="71" s="3" customFormat="1" spans="1:14">
      <c r="A71" s="10">
        <v>41640</v>
      </c>
      <c r="B71" s="11">
        <v>16147.54</v>
      </c>
      <c r="C71" s="17">
        <v>16420</v>
      </c>
      <c r="D71" s="13">
        <v>3</v>
      </c>
      <c r="E71" s="14">
        <f t="shared" si="18"/>
        <v>210</v>
      </c>
      <c r="F71" s="15">
        <f t="shared" si="19"/>
        <v>49260</v>
      </c>
      <c r="G71" s="16">
        <f t="shared" si="20"/>
        <v>10710.8571428571</v>
      </c>
      <c r="H71" s="14">
        <f t="shared" si="21"/>
        <v>2249280</v>
      </c>
      <c r="I71" s="16">
        <f t="shared" si="22"/>
        <v>3448200</v>
      </c>
      <c r="J71" s="14">
        <f t="shared" si="23"/>
        <v>1198920</v>
      </c>
      <c r="K71" s="22">
        <f t="shared" si="24"/>
        <v>0.533023900981647</v>
      </c>
      <c r="L71" s="27"/>
      <c r="M71" s="24">
        <f t="shared" si="16"/>
        <v>0</v>
      </c>
      <c r="N71" s="24">
        <f t="shared" si="25"/>
        <v>2250720</v>
      </c>
    </row>
    <row r="72" s="3" customFormat="1" spans="1:14">
      <c r="A72" s="10">
        <v>41671</v>
      </c>
      <c r="B72" s="11">
        <v>14788.56</v>
      </c>
      <c r="C72" s="34">
        <v>15070</v>
      </c>
      <c r="D72" s="13">
        <v>3</v>
      </c>
      <c r="E72" s="14">
        <f t="shared" ref="E72:E82" si="26">E71+D72-L72</f>
        <v>213</v>
      </c>
      <c r="F72" s="15">
        <f t="shared" ref="F72:F82" si="27">C72*D72</f>
        <v>45210</v>
      </c>
      <c r="G72" s="16">
        <f t="shared" ref="G72:G82" si="28">H72/E72</f>
        <v>10772.2535211268</v>
      </c>
      <c r="H72" s="14">
        <f t="shared" ref="H72:H82" si="29">H71+F72-M72</f>
        <v>2294490</v>
      </c>
      <c r="I72" s="16">
        <f t="shared" ref="I72:I82" si="30">E72*C72</f>
        <v>3209910</v>
      </c>
      <c r="J72" s="14">
        <f t="shared" ref="J72:J82" si="31">I72-H72</f>
        <v>915420</v>
      </c>
      <c r="K72" s="22">
        <f t="shared" ref="K72:K82" si="32">J72/H72</f>
        <v>0.398964475765856</v>
      </c>
      <c r="L72" s="27"/>
      <c r="M72" s="24">
        <f t="shared" ref="M72:M82" si="33">L72*C72</f>
        <v>0</v>
      </c>
      <c r="N72" s="24">
        <f t="shared" ref="N72:N82" si="34">N71+50000-F72</f>
        <v>2255510</v>
      </c>
    </row>
    <row r="73" spans="1:14">
      <c r="A73" s="10">
        <v>41699</v>
      </c>
      <c r="B73" s="11">
        <v>14666.93</v>
      </c>
      <c r="C73" s="34">
        <v>14950</v>
      </c>
      <c r="D73" s="13">
        <v>3</v>
      </c>
      <c r="E73" s="14">
        <f t="shared" si="26"/>
        <v>216</v>
      </c>
      <c r="F73" s="15">
        <f t="shared" si="27"/>
        <v>44850</v>
      </c>
      <c r="G73" s="16">
        <f t="shared" si="28"/>
        <v>10830.2777777778</v>
      </c>
      <c r="H73" s="14">
        <f t="shared" si="29"/>
        <v>2339340</v>
      </c>
      <c r="I73" s="16">
        <f t="shared" si="30"/>
        <v>3229200</v>
      </c>
      <c r="J73" s="14">
        <f t="shared" si="31"/>
        <v>889860</v>
      </c>
      <c r="K73" s="22">
        <f t="shared" si="32"/>
        <v>0.380389340583241</v>
      </c>
      <c r="L73" s="27"/>
      <c r="M73" s="24">
        <f t="shared" si="33"/>
        <v>0</v>
      </c>
      <c r="N73" s="24">
        <f t="shared" si="34"/>
        <v>2260660</v>
      </c>
    </row>
    <row r="74" spans="1:14">
      <c r="A74" s="10">
        <v>41730</v>
      </c>
      <c r="B74" s="11">
        <v>14870.51</v>
      </c>
      <c r="C74" s="34">
        <v>15230</v>
      </c>
      <c r="D74" s="13">
        <v>3</v>
      </c>
      <c r="E74" s="14">
        <f t="shared" si="26"/>
        <v>219</v>
      </c>
      <c r="F74" s="15">
        <f t="shared" si="27"/>
        <v>45690</v>
      </c>
      <c r="G74" s="16">
        <f t="shared" si="28"/>
        <v>10890.5479452055</v>
      </c>
      <c r="H74" s="14">
        <f t="shared" si="29"/>
        <v>2385030</v>
      </c>
      <c r="I74" s="16">
        <f t="shared" si="30"/>
        <v>3335370</v>
      </c>
      <c r="J74" s="14">
        <f t="shared" si="31"/>
        <v>950340</v>
      </c>
      <c r="K74" s="22">
        <f t="shared" si="32"/>
        <v>0.39846039672457</v>
      </c>
      <c r="L74" s="27"/>
      <c r="M74" s="24">
        <f t="shared" si="33"/>
        <v>0</v>
      </c>
      <c r="N74" s="24">
        <f t="shared" si="34"/>
        <v>2264970</v>
      </c>
    </row>
    <row r="75" spans="1:14">
      <c r="A75" s="10">
        <v>41760</v>
      </c>
      <c r="B75" s="11">
        <v>14341.09</v>
      </c>
      <c r="C75" s="34">
        <v>14730</v>
      </c>
      <c r="D75" s="13">
        <v>3</v>
      </c>
      <c r="E75" s="14">
        <f t="shared" si="26"/>
        <v>222</v>
      </c>
      <c r="F75" s="15">
        <f t="shared" si="27"/>
        <v>44190</v>
      </c>
      <c r="G75" s="16">
        <f t="shared" si="28"/>
        <v>10942.4324324324</v>
      </c>
      <c r="H75" s="14">
        <f t="shared" si="29"/>
        <v>2429220</v>
      </c>
      <c r="I75" s="16">
        <f t="shared" si="30"/>
        <v>3270060</v>
      </c>
      <c r="J75" s="14">
        <f t="shared" si="31"/>
        <v>840840</v>
      </c>
      <c r="K75" s="22">
        <f t="shared" si="32"/>
        <v>0.346135796675476</v>
      </c>
      <c r="L75" s="27"/>
      <c r="M75" s="24">
        <f t="shared" si="33"/>
        <v>0</v>
      </c>
      <c r="N75" s="24">
        <f t="shared" si="34"/>
        <v>2270780</v>
      </c>
    </row>
    <row r="76" spans="1:14">
      <c r="A76" s="10">
        <v>41791</v>
      </c>
      <c r="B76" s="11">
        <v>14777.51</v>
      </c>
      <c r="C76" s="34">
        <v>15190</v>
      </c>
      <c r="D76" s="13">
        <v>3</v>
      </c>
      <c r="E76" s="14">
        <f t="shared" si="26"/>
        <v>225</v>
      </c>
      <c r="F76" s="15">
        <f t="shared" si="27"/>
        <v>45570</v>
      </c>
      <c r="G76" s="16">
        <f t="shared" si="28"/>
        <v>10999.0666666667</v>
      </c>
      <c r="H76" s="14">
        <f t="shared" si="29"/>
        <v>2474790</v>
      </c>
      <c r="I76" s="16">
        <f t="shared" si="30"/>
        <v>3417750</v>
      </c>
      <c r="J76" s="14">
        <f t="shared" si="31"/>
        <v>942960</v>
      </c>
      <c r="K76" s="22">
        <f t="shared" si="32"/>
        <v>0.381026268895543</v>
      </c>
      <c r="L76" s="27"/>
      <c r="M76" s="24">
        <f t="shared" si="33"/>
        <v>0</v>
      </c>
      <c r="N76" s="24">
        <f t="shared" si="34"/>
        <v>2275210</v>
      </c>
    </row>
    <row r="77" spans="1:14">
      <c r="A77" s="10">
        <v>41821</v>
      </c>
      <c r="B77" s="11">
        <v>15179.64</v>
      </c>
      <c r="C77" s="34">
        <v>15610</v>
      </c>
      <c r="D77" s="13">
        <v>3</v>
      </c>
      <c r="E77" s="14">
        <f t="shared" si="26"/>
        <v>228</v>
      </c>
      <c r="F77" s="15">
        <f t="shared" si="27"/>
        <v>46830</v>
      </c>
      <c r="G77" s="16">
        <f t="shared" si="28"/>
        <v>11059.7368421053</v>
      </c>
      <c r="H77" s="14">
        <f t="shared" si="29"/>
        <v>2521620</v>
      </c>
      <c r="I77" s="16">
        <f t="shared" si="30"/>
        <v>3559080</v>
      </c>
      <c r="J77" s="14">
        <f t="shared" si="31"/>
        <v>1037460</v>
      </c>
      <c r="K77" s="22">
        <f t="shared" si="32"/>
        <v>0.411425988055298</v>
      </c>
      <c r="L77" s="27"/>
      <c r="M77" s="24">
        <f t="shared" si="33"/>
        <v>0</v>
      </c>
      <c r="N77" s="24">
        <f t="shared" si="34"/>
        <v>2278380</v>
      </c>
    </row>
    <row r="78" spans="1:14">
      <c r="A78" s="10">
        <v>41852</v>
      </c>
      <c r="B78" s="11">
        <v>15511.54</v>
      </c>
      <c r="C78" s="34">
        <v>15720</v>
      </c>
      <c r="D78" s="13">
        <v>3</v>
      </c>
      <c r="E78" s="14">
        <f t="shared" si="26"/>
        <v>231</v>
      </c>
      <c r="F78" s="15">
        <f t="shared" si="27"/>
        <v>47160</v>
      </c>
      <c r="G78" s="16">
        <f t="shared" si="28"/>
        <v>11120.2597402597</v>
      </c>
      <c r="H78" s="14">
        <f t="shared" si="29"/>
        <v>2568780</v>
      </c>
      <c r="I78" s="16">
        <f t="shared" si="30"/>
        <v>3631320</v>
      </c>
      <c r="J78" s="14">
        <f t="shared" si="31"/>
        <v>1062540</v>
      </c>
      <c r="K78" s="22">
        <f t="shared" si="32"/>
        <v>0.41363604512648</v>
      </c>
      <c r="L78" s="27"/>
      <c r="M78" s="24">
        <f t="shared" si="33"/>
        <v>0</v>
      </c>
      <c r="N78" s="24">
        <f t="shared" si="34"/>
        <v>2281220</v>
      </c>
    </row>
    <row r="79" spans="1:14">
      <c r="A79" s="10">
        <v>41883</v>
      </c>
      <c r="B79" s="11">
        <v>15454.59</v>
      </c>
      <c r="C79" s="34">
        <v>15690</v>
      </c>
      <c r="D79" s="13">
        <v>3</v>
      </c>
      <c r="E79" s="14">
        <f t="shared" si="26"/>
        <v>234</v>
      </c>
      <c r="F79" s="15">
        <f t="shared" si="27"/>
        <v>47070</v>
      </c>
      <c r="G79" s="16">
        <f t="shared" si="28"/>
        <v>11178.8461538462</v>
      </c>
      <c r="H79" s="14">
        <f t="shared" si="29"/>
        <v>2615850</v>
      </c>
      <c r="I79" s="16">
        <f t="shared" si="30"/>
        <v>3671460</v>
      </c>
      <c r="J79" s="14">
        <f t="shared" si="31"/>
        <v>1055610</v>
      </c>
      <c r="K79" s="22">
        <f t="shared" si="32"/>
        <v>0.403543781180114</v>
      </c>
      <c r="L79" s="27"/>
      <c r="M79" s="24">
        <f t="shared" si="33"/>
        <v>0</v>
      </c>
      <c r="N79" s="24">
        <f t="shared" si="34"/>
        <v>2284150</v>
      </c>
    </row>
    <row r="80" spans="1:14">
      <c r="A80" s="10">
        <v>41913</v>
      </c>
      <c r="B80" s="11">
        <v>16173.39</v>
      </c>
      <c r="C80" s="34">
        <v>16500</v>
      </c>
      <c r="D80" s="13">
        <v>3</v>
      </c>
      <c r="E80" s="14">
        <f t="shared" si="26"/>
        <v>237</v>
      </c>
      <c r="F80" s="15">
        <f t="shared" si="27"/>
        <v>49500</v>
      </c>
      <c r="G80" s="16">
        <f t="shared" si="28"/>
        <v>11246.2025316456</v>
      </c>
      <c r="H80" s="14">
        <f t="shared" si="29"/>
        <v>2665350</v>
      </c>
      <c r="I80" s="16">
        <f t="shared" si="30"/>
        <v>3910500</v>
      </c>
      <c r="J80" s="14">
        <f t="shared" si="31"/>
        <v>1245150</v>
      </c>
      <c r="K80" s="22">
        <f t="shared" si="32"/>
        <v>0.467161911193652</v>
      </c>
      <c r="L80" s="27"/>
      <c r="M80" s="24">
        <f t="shared" si="33"/>
        <v>0</v>
      </c>
      <c r="N80" s="24">
        <f t="shared" si="34"/>
        <v>2284650</v>
      </c>
    </row>
    <row r="81" spans="1:14">
      <c r="A81" s="10">
        <v>41944</v>
      </c>
      <c r="B81" s="11">
        <v>16732.85</v>
      </c>
      <c r="C81" s="34">
        <v>17130</v>
      </c>
      <c r="D81" s="13">
        <v>3</v>
      </c>
      <c r="E81" s="14">
        <f>E80+D81-L81</f>
        <v>240</v>
      </c>
      <c r="F81" s="15">
        <f>C81*D81</f>
        <v>51390</v>
      </c>
      <c r="G81" s="16">
        <f>H81/E81</f>
        <v>11319.75</v>
      </c>
      <c r="H81" s="14">
        <f>H80+F81-M81</f>
        <v>2716740</v>
      </c>
      <c r="I81" s="16">
        <f>E81*C81</f>
        <v>4111200</v>
      </c>
      <c r="J81" s="14">
        <f>I81-H81</f>
        <v>1394460</v>
      </c>
      <c r="K81" s="22">
        <f>J81/H81</f>
        <v>0.513284303981978</v>
      </c>
      <c r="L81" s="27"/>
      <c r="M81" s="24">
        <f>L81*C81</f>
        <v>0</v>
      </c>
      <c r="N81" s="24">
        <f>N80+50000-F81</f>
        <v>2283260</v>
      </c>
    </row>
    <row r="82" spans="1:14">
      <c r="A82" s="10">
        <v>41974</v>
      </c>
      <c r="B82" s="11">
        <v>17475.1</v>
      </c>
      <c r="C82" s="34">
        <v>17820</v>
      </c>
      <c r="D82" s="13">
        <v>3</v>
      </c>
      <c r="E82" s="14">
        <f>E81+D82-L82</f>
        <v>243</v>
      </c>
      <c r="F82" s="15">
        <f>C82*D82</f>
        <v>53460</v>
      </c>
      <c r="G82" s="16">
        <f>H82/E82</f>
        <v>11400</v>
      </c>
      <c r="H82" s="14">
        <f>H81+F82-M82</f>
        <v>2770200</v>
      </c>
      <c r="I82" s="16">
        <f>E82*C82</f>
        <v>4330260</v>
      </c>
      <c r="J82" s="14">
        <f>I82-H82</f>
        <v>1560060</v>
      </c>
      <c r="K82" s="22">
        <f>J82/H82</f>
        <v>0.563157894736842</v>
      </c>
      <c r="L82" s="27"/>
      <c r="M82" s="24">
        <f>L82*C82</f>
        <v>0</v>
      </c>
      <c r="N82" s="24">
        <f>N81+50000-F82</f>
        <v>2279800</v>
      </c>
    </row>
    <row r="83" spans="1:14">
      <c r="A83" s="10">
        <v>42005</v>
      </c>
      <c r="B83" s="11">
        <v>17325.68</v>
      </c>
      <c r="C83" s="34">
        <v>17720</v>
      </c>
      <c r="D83" s="13">
        <v>3</v>
      </c>
      <c r="E83" s="14">
        <f>E82+D83-L83</f>
        <v>246</v>
      </c>
      <c r="F83" s="15">
        <f>C83*D83</f>
        <v>53160</v>
      </c>
      <c r="G83" s="16">
        <f>H83/E83</f>
        <v>11477.0731707317</v>
      </c>
      <c r="H83" s="14">
        <f>H82+F83-M83</f>
        <v>2823360</v>
      </c>
      <c r="I83" s="16">
        <f>E83*C83</f>
        <v>4359120</v>
      </c>
      <c r="J83" s="14">
        <f>I83-H83</f>
        <v>1535760</v>
      </c>
      <c r="K83" s="22">
        <f>J83/H83</f>
        <v>0.543947636858211</v>
      </c>
      <c r="L83" s="27"/>
      <c r="M83" s="24">
        <f>L83*C83</f>
        <v>0</v>
      </c>
      <c r="N83" s="24">
        <f>N82+50000-F83</f>
        <v>2276640</v>
      </c>
    </row>
    <row r="84" spans="1:14">
      <c r="A84" s="10">
        <v>42036</v>
      </c>
      <c r="B84" s="11">
        <v>17536.61</v>
      </c>
      <c r="C84" s="34">
        <v>17900</v>
      </c>
      <c r="D84" s="13">
        <v>3</v>
      </c>
      <c r="E84" s="14">
        <f>E83+D84-L84</f>
        <v>249</v>
      </c>
      <c r="F84" s="15">
        <f>C84*D84</f>
        <v>53700</v>
      </c>
      <c r="G84" s="16">
        <f>H84/E84</f>
        <v>11554.4578313253</v>
      </c>
      <c r="H84" s="14">
        <f>H83+F84-M84</f>
        <v>2877060</v>
      </c>
      <c r="I84" s="16">
        <f>E84*C84</f>
        <v>4457100</v>
      </c>
      <c r="J84" s="14">
        <f>I84-H84</f>
        <v>1580040</v>
      </c>
      <c r="K84" s="22">
        <f>J84/H84</f>
        <v>0.549185626994223</v>
      </c>
      <c r="L84" s="27"/>
      <c r="M84" s="24">
        <f>L84*C84</f>
        <v>0</v>
      </c>
      <c r="N84" s="24">
        <f>N83+50000-F84</f>
        <v>2272940</v>
      </c>
    </row>
    <row r="85" spans="1:14">
      <c r="A85" s="10">
        <v>42064</v>
      </c>
      <c r="B85" s="11">
        <v>18869.4</v>
      </c>
      <c r="C85" s="34">
        <v>19280</v>
      </c>
      <c r="D85" s="13">
        <v>3</v>
      </c>
      <c r="E85" s="14">
        <f>E84+D85-L85</f>
        <v>252</v>
      </c>
      <c r="F85" s="15">
        <f>C85*D85</f>
        <v>57840</v>
      </c>
      <c r="G85" s="16">
        <f>H85/E85</f>
        <v>11646.4285714286</v>
      </c>
      <c r="H85" s="14">
        <f>H84+F85-M85</f>
        <v>2934900</v>
      </c>
      <c r="I85" s="16">
        <f>E85*C85</f>
        <v>4858560</v>
      </c>
      <c r="J85" s="14">
        <f>I85-H85</f>
        <v>1923660</v>
      </c>
      <c r="K85" s="39">
        <f>J85/H85</f>
        <v>0.655443115608709</v>
      </c>
      <c r="L85" s="27"/>
      <c r="M85" s="24">
        <f>L85*C85</f>
        <v>0</v>
      </c>
      <c r="N85" s="24">
        <f>N84+50000-F85</f>
        <v>2265100</v>
      </c>
    </row>
    <row r="86" s="3" customFormat="1" spans="1:14">
      <c r="A86" s="35" t="s">
        <v>15</v>
      </c>
      <c r="B86" s="36">
        <f>B85</f>
        <v>18869.4</v>
      </c>
      <c r="C86" s="2">
        <f>C85</f>
        <v>19280</v>
      </c>
      <c r="D86" s="26"/>
      <c r="E86" s="26"/>
      <c r="F86" s="37"/>
      <c r="G86" s="38"/>
      <c r="H86" s="26"/>
      <c r="I86" s="38"/>
      <c r="J86" s="26"/>
      <c r="K86" s="26"/>
      <c r="L86" s="40">
        <v>252</v>
      </c>
      <c r="M86" s="25">
        <f>L86*C86</f>
        <v>4858560</v>
      </c>
      <c r="N86" s="25"/>
    </row>
    <row r="87" s="3" customFormat="1" spans="2:14">
      <c r="B87" s="36"/>
      <c r="C87" s="2"/>
      <c r="D87" s="26"/>
      <c r="E87" s="26"/>
      <c r="F87" s="37"/>
      <c r="G87" s="38"/>
      <c r="H87" s="26"/>
      <c r="I87" s="38"/>
      <c r="J87" s="26"/>
      <c r="K87" s="26"/>
      <c r="L87" s="2"/>
      <c r="M87" s="25"/>
      <c r="N87" s="25"/>
    </row>
    <row r="90" spans="3:3">
      <c r="C90" s="36"/>
    </row>
    <row r="91" spans="3:3">
      <c r="C91" s="36"/>
    </row>
    <row r="92" spans="3:3">
      <c r="C92" s="36"/>
    </row>
    <row r="93" spans="3:3">
      <c r="C93" s="36"/>
    </row>
    <row r="94" spans="3:3">
      <c r="C94" s="36"/>
    </row>
    <row r="95" spans="3:3">
      <c r="C95" s="36"/>
    </row>
    <row r="96" spans="3:3">
      <c r="C96" s="36"/>
    </row>
    <row r="97" spans="3:3">
      <c r="C97" s="36"/>
    </row>
    <row r="98" spans="3:3">
      <c r="C98" s="36"/>
    </row>
  </sheetData>
  <mergeCells count="1">
    <mergeCell ref="Q1:R1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1321-定额(追加)</vt:lpstr>
      <vt:lpstr>1321-变额</vt:lpstr>
      <vt:lpstr>1321-定额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四十退休</cp:lastModifiedBy>
  <dcterms:created xsi:type="dcterms:W3CDTF">2018-08-17T00:29:00Z</dcterms:created>
  <dcterms:modified xsi:type="dcterms:W3CDTF">2018-09-21T12:25:28Z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